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360" windowHeight="8205" firstSheet="5" activeTab="11"/>
  </bookViews>
  <sheets>
    <sheet name="H24.4月" sheetId="1" r:id="rId1"/>
    <sheet name="H24.5月" sheetId="2" r:id="rId2"/>
    <sheet name="H24.6月" sheetId="3" r:id="rId3"/>
    <sheet name="H24.7月" sheetId="4" r:id="rId4"/>
    <sheet name="H24.8月" sheetId="5" r:id="rId5"/>
    <sheet name="H24.9月" sheetId="6" r:id="rId6"/>
    <sheet name="H24.10月" sheetId="7" r:id="rId7"/>
    <sheet name="H24.11月" sheetId="8" r:id="rId8"/>
    <sheet name="H24.12月" sheetId="9" r:id="rId9"/>
    <sheet name="H25.1月" sheetId="10" r:id="rId10"/>
    <sheet name="H25.2月" sheetId="11" r:id="rId11"/>
    <sheet name="H25.3月" sheetId="12" r:id="rId12"/>
    <sheet name="H25.4月 " sheetId="13" r:id="rId13"/>
  </sheets>
  <definedNames/>
  <calcPr fullCalcOnLoad="1"/>
</workbook>
</file>

<file path=xl/sharedStrings.xml><?xml version="1.0" encoding="utf-8"?>
<sst xmlns="http://schemas.openxmlformats.org/spreadsheetml/2006/main" count="684" uniqueCount="62">
  <si>
    <t>世帯</t>
  </si>
  <si>
    <t>男</t>
  </si>
  <si>
    <t>女</t>
  </si>
  <si>
    <t>下台</t>
  </si>
  <si>
    <t>酒々井</t>
  </si>
  <si>
    <t>上本佐倉</t>
  </si>
  <si>
    <t>本佐倉</t>
  </si>
  <si>
    <t>馬橋</t>
  </si>
  <si>
    <t>墨</t>
  </si>
  <si>
    <t>尾上</t>
  </si>
  <si>
    <t>飯積</t>
  </si>
  <si>
    <t>中川</t>
  </si>
  <si>
    <t>上岩橋</t>
  </si>
  <si>
    <t>柏木</t>
  </si>
  <si>
    <t>下岩橋</t>
  </si>
  <si>
    <t>伊篠</t>
  </si>
  <si>
    <t>伊篠新田</t>
  </si>
  <si>
    <t>篠山新田</t>
  </si>
  <si>
    <t>今倉新田</t>
  </si>
  <si>
    <t>東酒々井一丁目</t>
  </si>
  <si>
    <t>東酒々井二丁目</t>
  </si>
  <si>
    <t>東酒々井三丁目</t>
  </si>
  <si>
    <t>東酒々井四丁目</t>
  </si>
  <si>
    <t>東酒々井五丁目</t>
  </si>
  <si>
    <t>東酒々井六丁目</t>
  </si>
  <si>
    <t>東酒々井合計</t>
  </si>
  <si>
    <t>中央台１丁目</t>
  </si>
  <si>
    <t>中央台２丁目</t>
  </si>
  <si>
    <t>中央台３丁目</t>
  </si>
  <si>
    <t>中央台４丁目</t>
  </si>
  <si>
    <t>中央台合計</t>
  </si>
  <si>
    <t>ふじき野一丁目</t>
  </si>
  <si>
    <t>ふじき野二丁目</t>
  </si>
  <si>
    <t>ふじき野三丁目</t>
  </si>
  <si>
    <t>ふじき野合計</t>
  </si>
  <si>
    <t>上本佐倉一丁目</t>
  </si>
  <si>
    <t>外国人</t>
  </si>
  <si>
    <t>住民基本台帳人口</t>
  </si>
  <si>
    <t>合　　　　　　計</t>
  </si>
  <si>
    <t>地　域　別</t>
  </si>
  <si>
    <t>世　帯</t>
  </si>
  <si>
    <t>総　計</t>
  </si>
  <si>
    <t>世　帯　数</t>
  </si>
  <si>
    <t>総　人　口</t>
  </si>
  <si>
    <t>人</t>
  </si>
  <si>
    <t>人　　　　　　口</t>
  </si>
  <si>
    <t>人口・世帯月別調査表</t>
  </si>
  <si>
    <t>の増減</t>
  </si>
  <si>
    <t>前月から</t>
  </si>
  <si>
    <t>平成２４年４月１日現在</t>
  </si>
  <si>
    <t>平成２４年５月１日現在</t>
  </si>
  <si>
    <t>平成２４年６月１日現在</t>
  </si>
  <si>
    <t>平成２４年７月１日現在</t>
  </si>
  <si>
    <t>平成２４年８月１日現在</t>
  </si>
  <si>
    <t>平成２４年９月１日現在</t>
  </si>
  <si>
    <t>平成２４年１０月１日現在</t>
  </si>
  <si>
    <t>平成２４年１１月１日現在</t>
  </si>
  <si>
    <t>平成２４年１２月１日現在</t>
  </si>
  <si>
    <t>平成２５年１月１日現在</t>
  </si>
  <si>
    <t>平成２５年２月１日現在</t>
  </si>
  <si>
    <t>平成２５年３月１日現在</t>
  </si>
  <si>
    <t>平成２５年４月１日現在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</si>
</sst>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_);[Red]\(#,##0\)"/>
    <numFmt numFmtId="180" formatCode="#,##0_ ;[Red]\-#,##0\ "/>
    <numFmt numFmtId="181" formatCode="#,##0;[Red]#,##0"/>
    <numFmt numFmtId="182" formatCode="0_);[Red]\(0\)"/>
    <numFmt numFmtId="183" formatCode="0_ ;[Red]\-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49997663497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6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76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76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3" borderId="19" xfId="0" applyNumberFormat="1" applyFont="1" applyFill="1" applyBorder="1" applyAlignment="1">
      <alignment/>
    </xf>
    <xf numFmtId="176" fontId="2" fillId="3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176" fontId="2" fillId="33" borderId="11" xfId="0" applyNumberFormat="1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176" fontId="2" fillId="0" borderId="27" xfId="0" applyNumberFormat="1" applyFont="1" applyBorder="1" applyAlignment="1">
      <alignment/>
    </xf>
    <xf numFmtId="176" fontId="2" fillId="3" borderId="28" xfId="0" applyNumberFormat="1" applyFont="1" applyFill="1" applyBorder="1" applyAlignment="1">
      <alignment/>
    </xf>
    <xf numFmtId="176" fontId="2" fillId="0" borderId="29" xfId="0" applyNumberFormat="1" applyFont="1" applyBorder="1" applyAlignment="1">
      <alignment/>
    </xf>
    <xf numFmtId="176" fontId="2" fillId="3" borderId="30" xfId="0" applyNumberFormat="1" applyFont="1" applyFill="1" applyBorder="1" applyAlignment="1">
      <alignment/>
    </xf>
    <xf numFmtId="0" fontId="3" fillId="32" borderId="31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center"/>
    </xf>
    <xf numFmtId="0" fontId="3" fillId="32" borderId="33" xfId="0" applyFont="1" applyFill="1" applyBorder="1" applyAlignment="1">
      <alignment horizontal="center"/>
    </xf>
    <xf numFmtId="176" fontId="2" fillId="0" borderId="34" xfId="0" applyNumberFormat="1" applyFont="1" applyBorder="1" applyAlignment="1" applyProtection="1">
      <alignment/>
      <protection locked="0"/>
    </xf>
    <xf numFmtId="176" fontId="2" fillId="0" borderId="35" xfId="0" applyNumberFormat="1" applyFont="1" applyBorder="1" applyAlignment="1" applyProtection="1">
      <alignment/>
      <protection locked="0"/>
    </xf>
    <xf numFmtId="176" fontId="2" fillId="0" borderId="36" xfId="0" applyNumberFormat="1" applyFont="1" applyBorder="1" applyAlignment="1" applyProtection="1">
      <alignment/>
      <protection locked="0"/>
    </xf>
    <xf numFmtId="176" fontId="2" fillId="0" borderId="29" xfId="0" applyNumberFormat="1" applyFont="1" applyBorder="1" applyAlignment="1" applyProtection="1">
      <alignment/>
      <protection locked="0"/>
    </xf>
    <xf numFmtId="176" fontId="2" fillId="0" borderId="27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33" borderId="29" xfId="0" applyNumberFormat="1" applyFont="1" applyFill="1" applyBorder="1" applyAlignment="1" applyProtection="1">
      <alignment/>
      <protection locked="0"/>
    </xf>
    <xf numFmtId="176" fontId="2" fillId="33" borderId="27" xfId="0" applyNumberFormat="1" applyFont="1" applyFill="1" applyBorder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/>
      <protection locked="0"/>
    </xf>
    <xf numFmtId="0" fontId="2" fillId="34" borderId="26" xfId="0" applyFont="1" applyFill="1" applyBorder="1" applyAlignment="1">
      <alignment/>
    </xf>
    <xf numFmtId="176" fontId="2" fillId="0" borderId="30" xfId="0" applyNumberFormat="1" applyFont="1" applyBorder="1" applyAlignment="1" applyProtection="1">
      <alignment/>
      <protection locked="0"/>
    </xf>
    <xf numFmtId="176" fontId="2" fillId="0" borderId="28" xfId="0" applyNumberFormat="1" applyFont="1" applyBorder="1" applyAlignment="1" applyProtection="1">
      <alignment/>
      <protection locked="0"/>
    </xf>
    <xf numFmtId="176" fontId="2" fillId="0" borderId="19" xfId="0" applyNumberFormat="1" applyFont="1" applyBorder="1" applyAlignment="1" applyProtection="1">
      <alignment/>
      <protection locked="0"/>
    </xf>
    <xf numFmtId="176" fontId="2" fillId="0" borderId="20" xfId="0" applyNumberFormat="1" applyFont="1" applyBorder="1" applyAlignment="1">
      <alignment/>
    </xf>
    <xf numFmtId="0" fontId="3" fillId="4" borderId="26" xfId="0" applyFont="1" applyFill="1" applyBorder="1" applyAlignment="1">
      <alignment horizontal="center"/>
    </xf>
    <xf numFmtId="176" fontId="2" fillId="4" borderId="30" xfId="0" applyNumberFormat="1" applyFont="1" applyFill="1" applyBorder="1" applyAlignment="1">
      <alignment/>
    </xf>
    <xf numFmtId="176" fontId="2" fillId="4" borderId="28" xfId="0" applyNumberFormat="1" applyFont="1" applyFill="1" applyBorder="1" applyAlignment="1">
      <alignment/>
    </xf>
    <xf numFmtId="176" fontId="2" fillId="4" borderId="19" xfId="0" applyNumberFormat="1" applyFont="1" applyFill="1" applyBorder="1" applyAlignment="1">
      <alignment/>
    </xf>
    <xf numFmtId="176" fontId="2" fillId="4" borderId="20" xfId="0" applyNumberFormat="1" applyFont="1" applyFill="1" applyBorder="1" applyAlignment="1">
      <alignment/>
    </xf>
    <xf numFmtId="176" fontId="2" fillId="4" borderId="16" xfId="0" applyNumberFormat="1" applyFont="1" applyFill="1" applyBorder="1" applyAlignment="1">
      <alignment/>
    </xf>
    <xf numFmtId="58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183" fontId="2" fillId="0" borderId="0" xfId="0" applyNumberFormat="1" applyFont="1" applyFill="1" applyBorder="1" applyAlignment="1" applyProtection="1">
      <alignment/>
      <protection locked="0"/>
    </xf>
    <xf numFmtId="183" fontId="0" fillId="0" borderId="0" xfId="0" applyNumberFormat="1" applyAlignment="1">
      <alignment/>
    </xf>
    <xf numFmtId="176" fontId="2" fillId="3" borderId="29" xfId="0" applyNumberFormat="1" applyFont="1" applyFill="1" applyBorder="1" applyAlignment="1">
      <alignment/>
    </xf>
    <xf numFmtId="176" fontId="2" fillId="3" borderId="27" xfId="0" applyNumberFormat="1" applyFont="1" applyFill="1" applyBorder="1" applyAlignment="1">
      <alignment/>
    </xf>
    <xf numFmtId="176" fontId="2" fillId="3" borderId="10" xfId="0" applyNumberFormat="1" applyFont="1" applyFill="1" applyBorder="1" applyAlignment="1">
      <alignment/>
    </xf>
    <xf numFmtId="176" fontId="2" fillId="3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76" fontId="2" fillId="35" borderId="29" xfId="0" applyNumberFormat="1" applyFont="1" applyFill="1" applyBorder="1" applyAlignment="1">
      <alignment/>
    </xf>
    <xf numFmtId="176" fontId="2" fillId="35" borderId="27" xfId="0" applyNumberFormat="1" applyFont="1" applyFill="1" applyBorder="1" applyAlignment="1">
      <alignment/>
    </xf>
    <xf numFmtId="176" fontId="2" fillId="35" borderId="10" xfId="0" applyNumberFormat="1" applyFont="1" applyFill="1" applyBorder="1" applyAlignment="1">
      <alignment/>
    </xf>
    <xf numFmtId="176" fontId="2" fillId="35" borderId="11" xfId="0" applyNumberFormat="1" applyFont="1" applyFill="1" applyBorder="1" applyAlignment="1">
      <alignment/>
    </xf>
    <xf numFmtId="0" fontId="3" fillId="35" borderId="26" xfId="0" applyFont="1" applyFill="1" applyBorder="1" applyAlignment="1">
      <alignment horizontal="center"/>
    </xf>
    <xf numFmtId="58" fontId="2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3" fillId="32" borderId="37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/>
    </xf>
    <xf numFmtId="0" fontId="3" fillId="32" borderId="4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37" sqref="D37"/>
    </sheetView>
  </sheetViews>
  <sheetFormatPr defaultColWidth="9.00390625" defaultRowHeight="13.5"/>
  <cols>
    <col min="1" max="1" width="21.875" style="0" bestFit="1" customWidth="1"/>
    <col min="2" max="5" width="13.625" style="0" customWidth="1"/>
  </cols>
  <sheetData>
    <row r="1" spans="1:6" ht="18" thickBot="1">
      <c r="A1" s="68" t="s">
        <v>46</v>
      </c>
      <c r="B1" s="68"/>
      <c r="C1" s="68"/>
      <c r="D1" s="67" t="s">
        <v>49</v>
      </c>
      <c r="E1" s="67"/>
      <c r="F1" s="49"/>
    </row>
    <row r="2" spans="1:5" ht="17.25">
      <c r="A2" s="71" t="s">
        <v>39</v>
      </c>
      <c r="B2" s="69" t="s">
        <v>40</v>
      </c>
      <c r="C2" s="73" t="s">
        <v>45</v>
      </c>
      <c r="D2" s="74"/>
      <c r="E2" s="75"/>
    </row>
    <row r="3" spans="1:5" ht="18" thickBot="1">
      <c r="A3" s="72"/>
      <c r="B3" s="70"/>
      <c r="C3" s="26" t="s">
        <v>1</v>
      </c>
      <c r="D3" s="27" t="s">
        <v>2</v>
      </c>
      <c r="E3" s="28" t="s">
        <v>41</v>
      </c>
    </row>
    <row r="4" spans="1:5" ht="17.25">
      <c r="A4" s="17" t="s">
        <v>3</v>
      </c>
      <c r="B4" s="29">
        <v>83</v>
      </c>
      <c r="C4" s="30">
        <v>104</v>
      </c>
      <c r="D4" s="31">
        <v>84</v>
      </c>
      <c r="E4" s="10">
        <f aca="true" t="shared" si="0" ref="E4:E25">SUM(C4:D4)</f>
        <v>188</v>
      </c>
    </row>
    <row r="5" spans="1:5" ht="17.25">
      <c r="A5" s="18" t="s">
        <v>4</v>
      </c>
      <c r="B5" s="32">
        <v>793</v>
      </c>
      <c r="C5" s="33">
        <v>902</v>
      </c>
      <c r="D5" s="34">
        <v>867</v>
      </c>
      <c r="E5" s="2">
        <f t="shared" si="0"/>
        <v>1769</v>
      </c>
    </row>
    <row r="6" spans="1:5" ht="17.25">
      <c r="A6" s="18" t="s">
        <v>5</v>
      </c>
      <c r="B6" s="32">
        <v>292</v>
      </c>
      <c r="C6" s="33">
        <v>368</v>
      </c>
      <c r="D6" s="34">
        <v>335</v>
      </c>
      <c r="E6" s="2">
        <f t="shared" si="0"/>
        <v>703</v>
      </c>
    </row>
    <row r="7" spans="1:5" ht="17.25">
      <c r="A7" s="18" t="s">
        <v>6</v>
      </c>
      <c r="B7" s="32">
        <v>528</v>
      </c>
      <c r="C7" s="33">
        <v>635</v>
      </c>
      <c r="D7" s="34">
        <v>660</v>
      </c>
      <c r="E7" s="2">
        <f t="shared" si="0"/>
        <v>1295</v>
      </c>
    </row>
    <row r="8" spans="1:5" ht="17.25">
      <c r="A8" s="18" t="s">
        <v>7</v>
      </c>
      <c r="B8" s="32">
        <v>275</v>
      </c>
      <c r="C8" s="33">
        <v>320</v>
      </c>
      <c r="D8" s="34">
        <v>300</v>
      </c>
      <c r="E8" s="2">
        <f t="shared" si="0"/>
        <v>620</v>
      </c>
    </row>
    <row r="9" spans="1:5" ht="17.25">
      <c r="A9" s="18" t="s">
        <v>8</v>
      </c>
      <c r="B9" s="32">
        <v>136</v>
      </c>
      <c r="C9" s="33">
        <v>182</v>
      </c>
      <c r="D9" s="34">
        <v>164</v>
      </c>
      <c r="E9" s="2">
        <f t="shared" si="0"/>
        <v>346</v>
      </c>
    </row>
    <row r="10" spans="1:5" ht="17.25">
      <c r="A10" s="18" t="s">
        <v>9</v>
      </c>
      <c r="B10" s="32">
        <v>85</v>
      </c>
      <c r="C10" s="33">
        <v>116</v>
      </c>
      <c r="D10" s="34">
        <v>120</v>
      </c>
      <c r="E10" s="2">
        <f t="shared" si="0"/>
        <v>236</v>
      </c>
    </row>
    <row r="11" spans="1:5" ht="17.25">
      <c r="A11" s="18" t="s">
        <v>10</v>
      </c>
      <c r="B11" s="32">
        <v>46</v>
      </c>
      <c r="C11" s="33">
        <v>47</v>
      </c>
      <c r="D11" s="34">
        <v>47</v>
      </c>
      <c r="E11" s="2">
        <f t="shared" si="0"/>
        <v>94</v>
      </c>
    </row>
    <row r="12" spans="1:5" ht="17.25">
      <c r="A12" s="18" t="s">
        <v>11</v>
      </c>
      <c r="B12" s="32">
        <v>416</v>
      </c>
      <c r="C12" s="33">
        <v>385</v>
      </c>
      <c r="D12" s="34">
        <v>327</v>
      </c>
      <c r="E12" s="2">
        <f t="shared" si="0"/>
        <v>712</v>
      </c>
    </row>
    <row r="13" spans="1:5" ht="17.25">
      <c r="A13" s="18" t="s">
        <v>12</v>
      </c>
      <c r="B13" s="32">
        <v>840</v>
      </c>
      <c r="C13" s="33">
        <v>954</v>
      </c>
      <c r="D13" s="34">
        <v>892</v>
      </c>
      <c r="E13" s="2">
        <f t="shared" si="0"/>
        <v>1846</v>
      </c>
    </row>
    <row r="14" spans="1:5" ht="17.25">
      <c r="A14" s="18" t="s">
        <v>13</v>
      </c>
      <c r="B14" s="32">
        <v>126</v>
      </c>
      <c r="C14" s="33">
        <v>150</v>
      </c>
      <c r="D14" s="34">
        <v>161</v>
      </c>
      <c r="E14" s="2">
        <f t="shared" si="0"/>
        <v>311</v>
      </c>
    </row>
    <row r="15" spans="1:5" ht="17.25">
      <c r="A15" s="18" t="s">
        <v>14</v>
      </c>
      <c r="B15" s="32">
        <v>329</v>
      </c>
      <c r="C15" s="33">
        <v>357</v>
      </c>
      <c r="D15" s="34">
        <v>324</v>
      </c>
      <c r="E15" s="2">
        <f t="shared" si="0"/>
        <v>681</v>
      </c>
    </row>
    <row r="16" spans="1:5" ht="17.25">
      <c r="A16" s="18" t="s">
        <v>15</v>
      </c>
      <c r="B16" s="32">
        <v>158</v>
      </c>
      <c r="C16" s="33">
        <v>179</v>
      </c>
      <c r="D16" s="34">
        <v>185</v>
      </c>
      <c r="E16" s="2">
        <f t="shared" si="0"/>
        <v>364</v>
      </c>
    </row>
    <row r="17" spans="1:5" ht="17.25">
      <c r="A17" s="18" t="s">
        <v>16</v>
      </c>
      <c r="B17" s="32">
        <v>22</v>
      </c>
      <c r="C17" s="33">
        <v>42</v>
      </c>
      <c r="D17" s="34">
        <v>37</v>
      </c>
      <c r="E17" s="2">
        <f t="shared" si="0"/>
        <v>79</v>
      </c>
    </row>
    <row r="18" spans="1:5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</row>
    <row r="19" spans="1:5" ht="18" thickBot="1">
      <c r="A19" s="38" t="s">
        <v>18</v>
      </c>
      <c r="B19" s="39">
        <v>3</v>
      </c>
      <c r="C19" s="40">
        <v>3</v>
      </c>
      <c r="D19" s="41">
        <v>4</v>
      </c>
      <c r="E19" s="42">
        <f t="shared" si="0"/>
        <v>7</v>
      </c>
    </row>
    <row r="20" spans="1:5" ht="17.25">
      <c r="A20" s="17" t="s">
        <v>19</v>
      </c>
      <c r="B20" s="29">
        <v>406</v>
      </c>
      <c r="C20" s="30">
        <v>416</v>
      </c>
      <c r="D20" s="31">
        <v>412</v>
      </c>
      <c r="E20" s="10">
        <f t="shared" si="0"/>
        <v>828</v>
      </c>
    </row>
    <row r="21" spans="1:5" ht="17.25">
      <c r="A21" s="18" t="s">
        <v>20</v>
      </c>
      <c r="B21" s="32">
        <v>429</v>
      </c>
      <c r="C21" s="33">
        <v>489</v>
      </c>
      <c r="D21" s="34">
        <v>455</v>
      </c>
      <c r="E21" s="2">
        <f t="shared" si="0"/>
        <v>944</v>
      </c>
    </row>
    <row r="22" spans="1:5" ht="17.25">
      <c r="A22" s="18" t="s">
        <v>21</v>
      </c>
      <c r="B22" s="32">
        <v>575</v>
      </c>
      <c r="C22" s="33">
        <v>664</v>
      </c>
      <c r="D22" s="34">
        <v>628</v>
      </c>
      <c r="E22" s="2">
        <f t="shared" si="0"/>
        <v>1292</v>
      </c>
    </row>
    <row r="23" spans="1:5" ht="17.25">
      <c r="A23" s="18" t="s">
        <v>22</v>
      </c>
      <c r="B23" s="32">
        <v>318</v>
      </c>
      <c r="C23" s="33">
        <v>377</v>
      </c>
      <c r="D23" s="34">
        <v>387</v>
      </c>
      <c r="E23" s="2">
        <f t="shared" si="0"/>
        <v>764</v>
      </c>
    </row>
    <row r="24" spans="1:5" ht="17.25">
      <c r="A24" s="18" t="s">
        <v>23</v>
      </c>
      <c r="B24" s="32">
        <v>356</v>
      </c>
      <c r="C24" s="33">
        <v>437</v>
      </c>
      <c r="D24" s="34">
        <v>425</v>
      </c>
      <c r="E24" s="2">
        <f t="shared" si="0"/>
        <v>862</v>
      </c>
    </row>
    <row r="25" spans="1:5" ht="17.25">
      <c r="A25" s="18" t="s">
        <v>24</v>
      </c>
      <c r="B25" s="32">
        <v>452</v>
      </c>
      <c r="C25" s="33">
        <v>538</v>
      </c>
      <c r="D25" s="34">
        <v>542</v>
      </c>
      <c r="E25" s="2">
        <f t="shared" si="0"/>
        <v>1080</v>
      </c>
    </row>
    <row r="26" spans="1:5" ht="18" thickBot="1">
      <c r="A26" s="43" t="s">
        <v>25</v>
      </c>
      <c r="B26" s="44">
        <f>SUM(B20:B25)</f>
        <v>2536</v>
      </c>
      <c r="C26" s="45">
        <f>SUM(C20:C25)</f>
        <v>2921</v>
      </c>
      <c r="D26" s="46">
        <f>SUM(D20:D25)</f>
        <v>2849</v>
      </c>
      <c r="E26" s="47">
        <f>SUM(E20:E25)</f>
        <v>5770</v>
      </c>
    </row>
    <row r="27" spans="1:5" ht="17.25">
      <c r="A27" s="17" t="s">
        <v>26</v>
      </c>
      <c r="B27" s="29">
        <v>408</v>
      </c>
      <c r="C27" s="30">
        <v>430</v>
      </c>
      <c r="D27" s="31">
        <v>428</v>
      </c>
      <c r="E27" s="10">
        <f>SUM(C27:D27)</f>
        <v>858</v>
      </c>
    </row>
    <row r="28" spans="1:5" ht="17.25">
      <c r="A28" s="18" t="s">
        <v>27</v>
      </c>
      <c r="B28" s="32">
        <v>490</v>
      </c>
      <c r="C28" s="33">
        <v>579</v>
      </c>
      <c r="D28" s="34">
        <v>586</v>
      </c>
      <c r="E28" s="2">
        <f>SUM(C28:D28)</f>
        <v>1165</v>
      </c>
    </row>
    <row r="29" spans="1:5" ht="17.25">
      <c r="A29" s="18" t="s">
        <v>28</v>
      </c>
      <c r="B29" s="32">
        <v>439</v>
      </c>
      <c r="C29" s="33">
        <v>462</v>
      </c>
      <c r="D29" s="34">
        <v>587</v>
      </c>
      <c r="E29" s="2">
        <f>SUM(C29:D29)</f>
        <v>1049</v>
      </c>
    </row>
    <row r="30" spans="1:5" ht="17.25">
      <c r="A30" s="18" t="s">
        <v>29</v>
      </c>
      <c r="B30" s="32">
        <v>187</v>
      </c>
      <c r="C30" s="33">
        <v>210</v>
      </c>
      <c r="D30" s="34">
        <v>220</v>
      </c>
      <c r="E30" s="2">
        <f>SUM(C30:D30)</f>
        <v>430</v>
      </c>
    </row>
    <row r="31" spans="1:5" ht="18" thickBot="1">
      <c r="A31" s="43" t="s">
        <v>30</v>
      </c>
      <c r="B31" s="44">
        <f>SUM(B27:B30)</f>
        <v>1524</v>
      </c>
      <c r="C31" s="45">
        <f>SUM(C27:C30)</f>
        <v>1681</v>
      </c>
      <c r="D31" s="46">
        <f>SUM(D27:D30)</f>
        <v>1821</v>
      </c>
      <c r="E31" s="47">
        <f>SUM(E27:E30)</f>
        <v>3502</v>
      </c>
    </row>
    <row r="32" spans="1:5" ht="17.25">
      <c r="A32" s="17" t="s">
        <v>31</v>
      </c>
      <c r="B32" s="29">
        <v>195</v>
      </c>
      <c r="C32" s="30">
        <v>297</v>
      </c>
      <c r="D32" s="31">
        <v>288</v>
      </c>
      <c r="E32" s="10">
        <f>SUM(C32:D32)</f>
        <v>585</v>
      </c>
    </row>
    <row r="33" spans="1:5" ht="17.25">
      <c r="A33" s="18" t="s">
        <v>32</v>
      </c>
      <c r="B33" s="32">
        <v>282</v>
      </c>
      <c r="C33" s="33">
        <v>448</v>
      </c>
      <c r="D33" s="34">
        <v>455</v>
      </c>
      <c r="E33" s="2">
        <f>SUM(C33:D33)</f>
        <v>903</v>
      </c>
    </row>
    <row r="34" spans="1:5" ht="17.25">
      <c r="A34" s="18" t="s">
        <v>33</v>
      </c>
      <c r="B34" s="32">
        <v>275</v>
      </c>
      <c r="C34" s="33">
        <v>426</v>
      </c>
      <c r="D34" s="34">
        <v>418</v>
      </c>
      <c r="E34" s="2">
        <f>SUM(C34:D34)</f>
        <v>844</v>
      </c>
    </row>
    <row r="35" spans="1:5" ht="18" thickBot="1">
      <c r="A35" s="43" t="s">
        <v>34</v>
      </c>
      <c r="B35" s="48">
        <f>SUM(B32:B34)</f>
        <v>752</v>
      </c>
      <c r="C35" s="48">
        <f>SUM(C32:C34)</f>
        <v>1171</v>
      </c>
      <c r="D35" s="48">
        <f>SUM(D32:D34)</f>
        <v>1161</v>
      </c>
      <c r="E35" s="47">
        <f>SUM(E32:E34)</f>
        <v>2332</v>
      </c>
    </row>
    <row r="36" spans="1:5" ht="17.25">
      <c r="A36" s="17" t="s">
        <v>35</v>
      </c>
      <c r="B36" s="29">
        <v>149</v>
      </c>
      <c r="C36" s="30">
        <v>143</v>
      </c>
      <c r="D36" s="31">
        <v>161</v>
      </c>
      <c r="E36" s="10">
        <f>SUM(C36:D36)</f>
        <v>304</v>
      </c>
    </row>
    <row r="37" spans="1:5" ht="17.25">
      <c r="A37" s="19" t="s">
        <v>36</v>
      </c>
      <c r="B37" s="35">
        <v>99</v>
      </c>
      <c r="C37" s="36">
        <v>129</v>
      </c>
      <c r="D37" s="37">
        <v>150</v>
      </c>
      <c r="E37" s="16">
        <f>SUM(C37:D37)</f>
        <v>279</v>
      </c>
    </row>
    <row r="38" spans="1:5" ht="17.25">
      <c r="A38" s="20" t="s">
        <v>38</v>
      </c>
      <c r="B38" s="24">
        <f>SUM(B4:B19)+B26+B31+B35+B36+B37</f>
        <v>9196</v>
      </c>
      <c r="C38" s="22">
        <f>SUM(C4:C19)+C26+C31+C35+C36+C37</f>
        <v>10796</v>
      </c>
      <c r="D38" s="1">
        <f>SUM(D4:D19)+D26+D31+D35+D36+D37</f>
        <v>10650</v>
      </c>
      <c r="E38" s="2">
        <f>SUM(E4:E19)+E26+E31+E35+E36+E37</f>
        <v>21446</v>
      </c>
    </row>
    <row r="39" spans="1:5" ht="18" thickBot="1">
      <c r="A39" s="21" t="s">
        <v>37</v>
      </c>
      <c r="B39" s="25">
        <f>+B38-B37</f>
        <v>9097</v>
      </c>
      <c r="C39" s="23">
        <f>+C38-C37</f>
        <v>10667</v>
      </c>
      <c r="D39" s="11">
        <f>+D38-D37</f>
        <v>10500</v>
      </c>
      <c r="E39" s="12">
        <f>+E38-E37</f>
        <v>21167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9097</v>
      </c>
      <c r="C41" s="5" t="s">
        <v>0</v>
      </c>
      <c r="D41" s="53">
        <f>+B41-'H25.3月'!B39</f>
        <v>-159</v>
      </c>
      <c r="E41" s="3"/>
    </row>
    <row r="42" spans="1:5" ht="17.25">
      <c r="A42" s="14" t="s">
        <v>43</v>
      </c>
      <c r="B42" s="6">
        <f>+E39</f>
        <v>21167</v>
      </c>
      <c r="C42" s="7" t="s">
        <v>44</v>
      </c>
      <c r="D42" s="53">
        <f>+B42-'H25.3月'!B40</f>
        <v>-236</v>
      </c>
      <c r="E42" s="3"/>
    </row>
    <row r="43" spans="1:5" ht="17.25">
      <c r="A43" s="14" t="s">
        <v>1</v>
      </c>
      <c r="B43" s="6">
        <f>+C39</f>
        <v>10667</v>
      </c>
      <c r="C43" s="7" t="s">
        <v>44</v>
      </c>
      <c r="D43" s="53">
        <f>+B43-'H25.3月'!B41</f>
        <v>-71</v>
      </c>
      <c r="E43" s="3"/>
    </row>
    <row r="44" spans="1:5" ht="18" thickBot="1">
      <c r="A44" s="15" t="s">
        <v>2</v>
      </c>
      <c r="B44" s="8">
        <f>+D39</f>
        <v>10500</v>
      </c>
      <c r="C44" s="9" t="s">
        <v>44</v>
      </c>
      <c r="D44" s="53">
        <f>+B44-'H25.3月'!B42</f>
        <v>-165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9">
      <selection activeCell="C21" sqref="C21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68" t="s">
        <v>46</v>
      </c>
      <c r="B1" s="68"/>
      <c r="C1" s="68"/>
      <c r="D1" s="67" t="s">
        <v>58</v>
      </c>
      <c r="E1" s="67"/>
      <c r="F1" s="49"/>
    </row>
    <row r="2" spans="1:6" ht="17.25">
      <c r="A2" s="71" t="s">
        <v>39</v>
      </c>
      <c r="B2" s="69" t="s">
        <v>40</v>
      </c>
      <c r="C2" s="73" t="s">
        <v>45</v>
      </c>
      <c r="D2" s="74"/>
      <c r="E2" s="75"/>
      <c r="F2" s="60" t="s">
        <v>48</v>
      </c>
    </row>
    <row r="3" spans="1:6" ht="18" thickBot="1">
      <c r="A3" s="72"/>
      <c r="B3" s="70"/>
      <c r="C3" s="26" t="s">
        <v>1</v>
      </c>
      <c r="D3" s="27" t="s">
        <v>2</v>
      </c>
      <c r="E3" s="28" t="s">
        <v>41</v>
      </c>
      <c r="F3" s="61" t="s">
        <v>47</v>
      </c>
    </row>
    <row r="4" spans="1:6" ht="17.25">
      <c r="A4" s="17" t="s">
        <v>3</v>
      </c>
      <c r="B4" s="29">
        <v>80</v>
      </c>
      <c r="C4" s="30">
        <v>102</v>
      </c>
      <c r="D4" s="31">
        <v>83</v>
      </c>
      <c r="E4" s="10">
        <f aca="true" t="shared" si="0" ref="E4:E25">SUM(C4:D4)</f>
        <v>185</v>
      </c>
      <c r="F4" s="52">
        <f>+E4-'H24.12月'!E4</f>
        <v>-2</v>
      </c>
    </row>
    <row r="5" spans="1:6" ht="17.25">
      <c r="A5" s="18" t="s">
        <v>4</v>
      </c>
      <c r="B5" s="32">
        <v>821</v>
      </c>
      <c r="C5" s="33">
        <v>933</v>
      </c>
      <c r="D5" s="34">
        <v>895</v>
      </c>
      <c r="E5" s="2">
        <f t="shared" si="0"/>
        <v>1828</v>
      </c>
      <c r="F5" s="52">
        <f>+E5-'H24.12月'!E5</f>
        <v>-2</v>
      </c>
    </row>
    <row r="6" spans="1:6" ht="17.25">
      <c r="A6" s="18" t="s">
        <v>5</v>
      </c>
      <c r="B6" s="32">
        <v>305</v>
      </c>
      <c r="C6" s="33">
        <v>376</v>
      </c>
      <c r="D6" s="34">
        <v>342</v>
      </c>
      <c r="E6" s="2">
        <f t="shared" si="0"/>
        <v>718</v>
      </c>
      <c r="F6" s="52">
        <f>+E6-'H24.12月'!E6</f>
        <v>-2</v>
      </c>
    </row>
    <row r="7" spans="1:6" ht="17.25">
      <c r="A7" s="18" t="s">
        <v>6</v>
      </c>
      <c r="B7" s="32">
        <v>531</v>
      </c>
      <c r="C7" s="33">
        <v>625</v>
      </c>
      <c r="D7" s="34">
        <v>668</v>
      </c>
      <c r="E7" s="2">
        <f t="shared" si="0"/>
        <v>1293</v>
      </c>
      <c r="F7" s="52">
        <f>+E7-'H24.12月'!E7</f>
        <v>4</v>
      </c>
    </row>
    <row r="8" spans="1:6" ht="17.25">
      <c r="A8" s="18" t="s">
        <v>7</v>
      </c>
      <c r="B8" s="32">
        <v>294</v>
      </c>
      <c r="C8" s="33">
        <v>343</v>
      </c>
      <c r="D8" s="34">
        <v>306</v>
      </c>
      <c r="E8" s="2">
        <f t="shared" si="0"/>
        <v>649</v>
      </c>
      <c r="F8" s="52">
        <f>+E8-'H24.12月'!E8</f>
        <v>4</v>
      </c>
    </row>
    <row r="9" spans="1:6" ht="17.25">
      <c r="A9" s="18" t="s">
        <v>8</v>
      </c>
      <c r="B9" s="32">
        <v>146</v>
      </c>
      <c r="C9" s="33">
        <v>194</v>
      </c>
      <c r="D9" s="34">
        <v>168</v>
      </c>
      <c r="E9" s="2">
        <f t="shared" si="0"/>
        <v>362</v>
      </c>
      <c r="F9" s="52">
        <f>+E9-'H24.12月'!E9</f>
        <v>1</v>
      </c>
    </row>
    <row r="10" spans="1:6" ht="17.25">
      <c r="A10" s="18" t="s">
        <v>9</v>
      </c>
      <c r="B10" s="32">
        <v>88</v>
      </c>
      <c r="C10" s="33">
        <v>123</v>
      </c>
      <c r="D10" s="34">
        <v>124</v>
      </c>
      <c r="E10" s="2">
        <f t="shared" si="0"/>
        <v>247</v>
      </c>
      <c r="F10" s="52">
        <f>+E10-'H24.12月'!E10</f>
        <v>5</v>
      </c>
    </row>
    <row r="11" spans="1:6" ht="17.25">
      <c r="A11" s="18" t="s">
        <v>10</v>
      </c>
      <c r="B11" s="32">
        <v>45</v>
      </c>
      <c r="C11" s="33">
        <v>48</v>
      </c>
      <c r="D11" s="34">
        <v>46</v>
      </c>
      <c r="E11" s="2">
        <f t="shared" si="0"/>
        <v>94</v>
      </c>
      <c r="F11" s="52">
        <f>+E11-'H24.12月'!E11</f>
        <v>0</v>
      </c>
    </row>
    <row r="12" spans="1:6" ht="17.25">
      <c r="A12" s="18" t="s">
        <v>11</v>
      </c>
      <c r="B12" s="32">
        <v>403</v>
      </c>
      <c r="C12" s="33">
        <v>365</v>
      </c>
      <c r="D12" s="34">
        <v>320</v>
      </c>
      <c r="E12" s="2">
        <f t="shared" si="0"/>
        <v>685</v>
      </c>
      <c r="F12" s="52">
        <f>+E12-'H24.12月'!E12</f>
        <v>-14</v>
      </c>
    </row>
    <row r="13" spans="1:6" ht="17.25">
      <c r="A13" s="18" t="s">
        <v>12</v>
      </c>
      <c r="B13" s="32">
        <v>856</v>
      </c>
      <c r="C13" s="33">
        <v>969</v>
      </c>
      <c r="D13" s="34">
        <v>910</v>
      </c>
      <c r="E13" s="2">
        <f t="shared" si="0"/>
        <v>1879</v>
      </c>
      <c r="F13" s="52">
        <f>+E13-'H24.12月'!E13</f>
        <v>2</v>
      </c>
    </row>
    <row r="14" spans="1:6" ht="17.25">
      <c r="A14" s="18" t="s">
        <v>13</v>
      </c>
      <c r="B14" s="32">
        <v>125</v>
      </c>
      <c r="C14" s="33">
        <v>146</v>
      </c>
      <c r="D14" s="34">
        <v>159</v>
      </c>
      <c r="E14" s="2">
        <f t="shared" si="0"/>
        <v>305</v>
      </c>
      <c r="F14" s="52">
        <f>+E14-'H24.12月'!E14</f>
        <v>-5</v>
      </c>
    </row>
    <row r="15" spans="1:6" ht="17.25">
      <c r="A15" s="18" t="s">
        <v>14</v>
      </c>
      <c r="B15" s="32">
        <v>321</v>
      </c>
      <c r="C15" s="33">
        <v>352</v>
      </c>
      <c r="D15" s="34">
        <v>326</v>
      </c>
      <c r="E15" s="2">
        <f t="shared" si="0"/>
        <v>678</v>
      </c>
      <c r="F15" s="52">
        <f>+E15-'H24.12月'!E15</f>
        <v>3</v>
      </c>
    </row>
    <row r="16" spans="1:6" ht="17.25">
      <c r="A16" s="18" t="s">
        <v>15</v>
      </c>
      <c r="B16" s="32">
        <v>165</v>
      </c>
      <c r="C16" s="33">
        <v>187</v>
      </c>
      <c r="D16" s="34">
        <v>189</v>
      </c>
      <c r="E16" s="2">
        <f t="shared" si="0"/>
        <v>376</v>
      </c>
      <c r="F16" s="52">
        <f>+E16-'H24.12月'!E16</f>
        <v>2</v>
      </c>
    </row>
    <row r="17" spans="1:6" ht="17.25">
      <c r="A17" s="18" t="s">
        <v>16</v>
      </c>
      <c r="B17" s="32">
        <v>22</v>
      </c>
      <c r="C17" s="33">
        <v>42</v>
      </c>
      <c r="D17" s="34">
        <v>36</v>
      </c>
      <c r="E17" s="2">
        <f t="shared" si="0"/>
        <v>78</v>
      </c>
      <c r="F17" s="52">
        <f>+E17-'H24.12月'!E17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2</v>
      </c>
      <c r="E18" s="2">
        <f t="shared" si="0"/>
        <v>9</v>
      </c>
      <c r="F18" s="52">
        <f>+E18-'H24.12月'!E18</f>
        <v>0</v>
      </c>
    </row>
    <row r="19" spans="1:6" ht="18" thickBot="1">
      <c r="A19" s="38" t="s">
        <v>18</v>
      </c>
      <c r="B19" s="39">
        <v>3</v>
      </c>
      <c r="C19" s="40">
        <v>3</v>
      </c>
      <c r="D19" s="41">
        <v>4</v>
      </c>
      <c r="E19" s="42">
        <f t="shared" si="0"/>
        <v>7</v>
      </c>
      <c r="F19" s="52">
        <f>+E19-'H24.12月'!E19</f>
        <v>0</v>
      </c>
    </row>
    <row r="20" spans="1:6" ht="17.25">
      <c r="A20" s="17" t="s">
        <v>19</v>
      </c>
      <c r="B20" s="29">
        <v>423</v>
      </c>
      <c r="C20" s="30">
        <v>434</v>
      </c>
      <c r="D20" s="31">
        <v>414</v>
      </c>
      <c r="E20" s="10">
        <f t="shared" si="0"/>
        <v>848</v>
      </c>
      <c r="F20" s="52">
        <f>+E20-'H24.12月'!E20</f>
        <v>-18</v>
      </c>
    </row>
    <row r="21" spans="1:6" ht="17.25">
      <c r="A21" s="18" t="s">
        <v>20</v>
      </c>
      <c r="B21" s="32">
        <v>426</v>
      </c>
      <c r="C21" s="33">
        <v>483</v>
      </c>
      <c r="D21" s="34">
        <v>447</v>
      </c>
      <c r="E21" s="2">
        <f t="shared" si="0"/>
        <v>930</v>
      </c>
      <c r="F21" s="52">
        <f>+E21-'H24.12月'!E21</f>
        <v>-7</v>
      </c>
    </row>
    <row r="22" spans="1:6" ht="17.25">
      <c r="A22" s="18" t="s">
        <v>21</v>
      </c>
      <c r="B22" s="32">
        <v>604</v>
      </c>
      <c r="C22" s="33">
        <v>655</v>
      </c>
      <c r="D22" s="34">
        <v>672</v>
      </c>
      <c r="E22" s="2">
        <f t="shared" si="0"/>
        <v>1327</v>
      </c>
      <c r="F22" s="52">
        <f>+E22-'H24.12月'!E22</f>
        <v>0</v>
      </c>
    </row>
    <row r="23" spans="1:6" ht="17.25">
      <c r="A23" s="18" t="s">
        <v>22</v>
      </c>
      <c r="B23" s="32">
        <v>317</v>
      </c>
      <c r="C23" s="33">
        <v>373</v>
      </c>
      <c r="D23" s="34">
        <v>386</v>
      </c>
      <c r="E23" s="2">
        <f t="shared" si="0"/>
        <v>759</v>
      </c>
      <c r="F23" s="52">
        <f>+E23-'H24.12月'!E23</f>
        <v>-1</v>
      </c>
    </row>
    <row r="24" spans="1:6" ht="17.25">
      <c r="A24" s="18" t="s">
        <v>23</v>
      </c>
      <c r="B24" s="32">
        <v>357</v>
      </c>
      <c r="C24" s="33">
        <v>432</v>
      </c>
      <c r="D24" s="34">
        <v>437</v>
      </c>
      <c r="E24" s="2">
        <f t="shared" si="0"/>
        <v>869</v>
      </c>
      <c r="F24" s="52">
        <f>+E24-'H24.12月'!E24</f>
        <v>-4</v>
      </c>
    </row>
    <row r="25" spans="1:6" ht="17.25">
      <c r="A25" s="18" t="s">
        <v>24</v>
      </c>
      <c r="B25" s="32">
        <v>452</v>
      </c>
      <c r="C25" s="33">
        <v>538</v>
      </c>
      <c r="D25" s="34">
        <v>539</v>
      </c>
      <c r="E25" s="2">
        <f t="shared" si="0"/>
        <v>1077</v>
      </c>
      <c r="F25" s="52">
        <f>+E25-'H24.12月'!E25</f>
        <v>2</v>
      </c>
    </row>
    <row r="26" spans="1:6" ht="18" thickBot="1">
      <c r="A26" s="43" t="s">
        <v>25</v>
      </c>
      <c r="B26" s="44">
        <f>SUM(B20:B25)</f>
        <v>2579</v>
      </c>
      <c r="C26" s="45">
        <f>SUM(C20:C25)</f>
        <v>2915</v>
      </c>
      <c r="D26" s="46">
        <f>SUM(D20:D25)</f>
        <v>2895</v>
      </c>
      <c r="E26" s="47">
        <f>SUM(E20:E25)</f>
        <v>5810</v>
      </c>
      <c r="F26" s="52">
        <f>+E26-'H24.12月'!E26</f>
        <v>-28</v>
      </c>
    </row>
    <row r="27" spans="1:6" ht="17.25">
      <c r="A27" s="17" t="s">
        <v>26</v>
      </c>
      <c r="B27" s="29">
        <v>408</v>
      </c>
      <c r="C27" s="30">
        <v>431</v>
      </c>
      <c r="D27" s="31">
        <v>428</v>
      </c>
      <c r="E27" s="10">
        <f>SUM(C27:D27)</f>
        <v>859</v>
      </c>
      <c r="F27" s="52">
        <f>+E27-'H24.12月'!E27</f>
        <v>0</v>
      </c>
    </row>
    <row r="28" spans="1:6" ht="17.25">
      <c r="A28" s="18" t="s">
        <v>27</v>
      </c>
      <c r="B28" s="32">
        <v>491</v>
      </c>
      <c r="C28" s="33">
        <v>562</v>
      </c>
      <c r="D28" s="34">
        <v>579</v>
      </c>
      <c r="E28" s="2">
        <f>SUM(C28:D28)</f>
        <v>1141</v>
      </c>
      <c r="F28" s="52">
        <f>+E28-'H24.12月'!E28</f>
        <v>-3</v>
      </c>
    </row>
    <row r="29" spans="1:6" ht="17.25">
      <c r="A29" s="18" t="s">
        <v>28</v>
      </c>
      <c r="B29" s="32">
        <v>465</v>
      </c>
      <c r="C29" s="33">
        <v>483</v>
      </c>
      <c r="D29" s="34">
        <v>624</v>
      </c>
      <c r="E29" s="2">
        <f>SUM(C29:D29)</f>
        <v>1107</v>
      </c>
      <c r="F29" s="52">
        <f>+E29-'H24.12月'!E29</f>
        <v>-2</v>
      </c>
    </row>
    <row r="30" spans="1:6" ht="17.25">
      <c r="A30" s="18" t="s">
        <v>29</v>
      </c>
      <c r="B30" s="32">
        <v>189</v>
      </c>
      <c r="C30" s="33">
        <v>208</v>
      </c>
      <c r="D30" s="34">
        <v>225</v>
      </c>
      <c r="E30" s="2">
        <f>SUM(C30:D30)</f>
        <v>433</v>
      </c>
      <c r="F30" s="52">
        <f>+E30-'H24.12月'!E30</f>
        <v>2</v>
      </c>
    </row>
    <row r="31" spans="1:6" ht="18" thickBot="1">
      <c r="A31" s="43" t="s">
        <v>30</v>
      </c>
      <c r="B31" s="44">
        <f>SUM(B27:B30)</f>
        <v>1553</v>
      </c>
      <c r="C31" s="45">
        <f>SUM(C27:C30)</f>
        <v>1684</v>
      </c>
      <c r="D31" s="46">
        <f>SUM(D27:D30)</f>
        <v>1856</v>
      </c>
      <c r="E31" s="47">
        <f>SUM(E27:E30)</f>
        <v>3540</v>
      </c>
      <c r="F31" s="52">
        <f>+E31-'H24.12月'!E31</f>
        <v>-3</v>
      </c>
    </row>
    <row r="32" spans="1:6" ht="17.25">
      <c r="A32" s="17" t="s">
        <v>31</v>
      </c>
      <c r="B32" s="29">
        <v>191</v>
      </c>
      <c r="C32" s="30">
        <v>298</v>
      </c>
      <c r="D32" s="31">
        <v>293</v>
      </c>
      <c r="E32" s="10">
        <f>SUM(C32:D32)</f>
        <v>591</v>
      </c>
      <c r="F32" s="52">
        <f>+E32-'H24.12月'!E32</f>
        <v>-1</v>
      </c>
    </row>
    <row r="33" spans="1:6" ht="17.25">
      <c r="A33" s="18" t="s">
        <v>32</v>
      </c>
      <c r="B33" s="32">
        <v>282</v>
      </c>
      <c r="C33" s="33">
        <v>445</v>
      </c>
      <c r="D33" s="34">
        <v>451</v>
      </c>
      <c r="E33" s="2">
        <f>SUM(C33:D33)</f>
        <v>896</v>
      </c>
      <c r="F33" s="52">
        <f>+E33-'H24.12月'!E33</f>
        <v>-5</v>
      </c>
    </row>
    <row r="34" spans="1:6" ht="17.25">
      <c r="A34" s="18" t="s">
        <v>33</v>
      </c>
      <c r="B34" s="32">
        <v>281</v>
      </c>
      <c r="C34" s="33">
        <v>433</v>
      </c>
      <c r="D34" s="34">
        <v>427</v>
      </c>
      <c r="E34" s="2">
        <f>SUM(C34:D34)</f>
        <v>860</v>
      </c>
      <c r="F34" s="52">
        <f>+E34-'H24.12月'!E34</f>
        <v>2</v>
      </c>
    </row>
    <row r="35" spans="1:6" ht="18" thickBot="1">
      <c r="A35" s="43" t="s">
        <v>34</v>
      </c>
      <c r="B35" s="48">
        <f>SUM(B32:B34)</f>
        <v>754</v>
      </c>
      <c r="C35" s="48">
        <f>SUM(C32:C34)</f>
        <v>1176</v>
      </c>
      <c r="D35" s="48">
        <f>SUM(D32:D34)</f>
        <v>1171</v>
      </c>
      <c r="E35" s="47">
        <f>SUM(E32:E34)</f>
        <v>2347</v>
      </c>
      <c r="F35" s="52">
        <f>+E35-'H24.12月'!E35</f>
        <v>-4</v>
      </c>
    </row>
    <row r="36" spans="1:6" ht="17.25">
      <c r="A36" s="17" t="s">
        <v>35</v>
      </c>
      <c r="B36" s="29">
        <v>149</v>
      </c>
      <c r="C36" s="30">
        <v>144</v>
      </c>
      <c r="D36" s="31">
        <v>161</v>
      </c>
      <c r="E36" s="10">
        <f>SUM(C36:D36)</f>
        <v>305</v>
      </c>
      <c r="F36" s="52">
        <f>+E36-'H24.12月'!E36</f>
        <v>-1</v>
      </c>
    </row>
    <row r="37" spans="1:6" ht="18" thickBot="1">
      <c r="A37" s="21" t="s">
        <v>37</v>
      </c>
      <c r="B37" s="56">
        <f>SUM(B4:B19)+B26+B31+B35+B36</f>
        <v>9244</v>
      </c>
      <c r="C37" s="57">
        <f>SUM(C4:C19)+C26+C31+C35+C36</f>
        <v>10734</v>
      </c>
      <c r="D37" s="58">
        <f>SUM(D4:D19)+D26+D31+D35+D36</f>
        <v>10661</v>
      </c>
      <c r="E37" s="59">
        <f>SUM(E4:E19)+E26+E31+E35+E36</f>
        <v>21395</v>
      </c>
      <c r="F37" s="52">
        <f>+E37-'H24.12月'!E37</f>
        <v>-40</v>
      </c>
    </row>
    <row r="38" spans="1:5" ht="9" customHeight="1" thickBot="1">
      <c r="A38" s="3"/>
      <c r="B38" s="3"/>
      <c r="C38" s="3"/>
      <c r="D38" s="3"/>
      <c r="E38" s="3"/>
    </row>
    <row r="39" spans="1:5" ht="17.25">
      <c r="A39" s="13" t="s">
        <v>42</v>
      </c>
      <c r="B39" s="4">
        <f>B37</f>
        <v>9244</v>
      </c>
      <c r="C39" s="5" t="s">
        <v>0</v>
      </c>
      <c r="D39" s="53">
        <f>+B39-'H24.12月'!B39</f>
        <v>-20</v>
      </c>
      <c r="E39" s="3"/>
    </row>
    <row r="40" spans="1:5" ht="17.25">
      <c r="A40" s="14" t="s">
        <v>43</v>
      </c>
      <c r="B40" s="6">
        <f>E37</f>
        <v>21395</v>
      </c>
      <c r="C40" s="7" t="s">
        <v>44</v>
      </c>
      <c r="D40" s="53">
        <f>+B40-'H24.12月'!B40</f>
        <v>-40</v>
      </c>
      <c r="E40" s="3"/>
    </row>
    <row r="41" spans="1:5" ht="17.25">
      <c r="A41" s="14" t="s">
        <v>1</v>
      </c>
      <c r="B41" s="6">
        <f>C37</f>
        <v>10734</v>
      </c>
      <c r="C41" s="7" t="s">
        <v>44</v>
      </c>
      <c r="D41" s="53">
        <f>+B41-'H24.12月'!B41</f>
        <v>-24</v>
      </c>
      <c r="E41" s="3"/>
    </row>
    <row r="42" spans="1:5" ht="18" thickBot="1">
      <c r="A42" s="15" t="s">
        <v>2</v>
      </c>
      <c r="B42" s="8">
        <f>D37</f>
        <v>10661</v>
      </c>
      <c r="C42" s="9" t="s">
        <v>44</v>
      </c>
      <c r="D42" s="53">
        <f>+B42-'H24.12月'!B42</f>
        <v>-16</v>
      </c>
      <c r="E42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D51" sqref="D51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68" t="s">
        <v>46</v>
      </c>
      <c r="B1" s="68"/>
      <c r="C1" s="68"/>
      <c r="D1" s="67" t="s">
        <v>59</v>
      </c>
      <c r="E1" s="67"/>
      <c r="F1" s="49"/>
    </row>
    <row r="2" spans="1:6" ht="17.25">
      <c r="A2" s="71" t="s">
        <v>39</v>
      </c>
      <c r="B2" s="69" t="s">
        <v>40</v>
      </c>
      <c r="C2" s="73" t="s">
        <v>45</v>
      </c>
      <c r="D2" s="74"/>
      <c r="E2" s="75"/>
      <c r="F2" s="60" t="s">
        <v>48</v>
      </c>
    </row>
    <row r="3" spans="1:6" ht="18" thickBot="1">
      <c r="A3" s="72"/>
      <c r="B3" s="70"/>
      <c r="C3" s="26" t="s">
        <v>1</v>
      </c>
      <c r="D3" s="27" t="s">
        <v>2</v>
      </c>
      <c r="E3" s="28" t="s">
        <v>41</v>
      </c>
      <c r="F3" s="61" t="s">
        <v>47</v>
      </c>
    </row>
    <row r="4" spans="1:6" ht="17.25">
      <c r="A4" s="17" t="s">
        <v>3</v>
      </c>
      <c r="B4" s="29">
        <v>80</v>
      </c>
      <c r="C4" s="30">
        <v>102</v>
      </c>
      <c r="D4" s="31">
        <v>83</v>
      </c>
      <c r="E4" s="10">
        <f aca="true" t="shared" si="0" ref="E4:E25">SUM(C4:D4)</f>
        <v>185</v>
      </c>
      <c r="F4" s="52">
        <f>+E4-'H25.1月'!E4</f>
        <v>0</v>
      </c>
    </row>
    <row r="5" spans="1:6" ht="17.25">
      <c r="A5" s="18" t="s">
        <v>4</v>
      </c>
      <c r="B5" s="32">
        <v>819</v>
      </c>
      <c r="C5" s="33">
        <v>930</v>
      </c>
      <c r="D5" s="34">
        <v>898</v>
      </c>
      <c r="E5" s="2">
        <f t="shared" si="0"/>
        <v>1828</v>
      </c>
      <c r="F5" s="52">
        <f>+E5-'H25.1月'!E5</f>
        <v>0</v>
      </c>
    </row>
    <row r="6" spans="1:6" ht="17.25">
      <c r="A6" s="18" t="s">
        <v>5</v>
      </c>
      <c r="B6" s="32">
        <v>304</v>
      </c>
      <c r="C6" s="33">
        <v>374</v>
      </c>
      <c r="D6" s="34">
        <v>340</v>
      </c>
      <c r="E6" s="2">
        <f t="shared" si="0"/>
        <v>714</v>
      </c>
      <c r="F6" s="52">
        <f>+E6-'H25.1月'!E6</f>
        <v>-4</v>
      </c>
    </row>
    <row r="7" spans="1:6" ht="17.25">
      <c r="A7" s="18" t="s">
        <v>6</v>
      </c>
      <c r="B7" s="32">
        <v>534</v>
      </c>
      <c r="C7" s="33">
        <v>627</v>
      </c>
      <c r="D7" s="34">
        <v>672</v>
      </c>
      <c r="E7" s="2">
        <f t="shared" si="0"/>
        <v>1299</v>
      </c>
      <c r="F7" s="52">
        <f>+E7-'H25.1月'!E7</f>
        <v>6</v>
      </c>
    </row>
    <row r="8" spans="1:6" ht="17.25">
      <c r="A8" s="18" t="s">
        <v>7</v>
      </c>
      <c r="B8" s="32">
        <v>299</v>
      </c>
      <c r="C8" s="33">
        <v>345</v>
      </c>
      <c r="D8" s="34">
        <v>306</v>
      </c>
      <c r="E8" s="2">
        <f t="shared" si="0"/>
        <v>651</v>
      </c>
      <c r="F8" s="52">
        <f>+E8-'H25.1月'!E8</f>
        <v>2</v>
      </c>
    </row>
    <row r="9" spans="1:6" ht="17.25">
      <c r="A9" s="18" t="s">
        <v>8</v>
      </c>
      <c r="B9" s="32">
        <v>150</v>
      </c>
      <c r="C9" s="33">
        <v>199</v>
      </c>
      <c r="D9" s="34">
        <v>171</v>
      </c>
      <c r="E9" s="2">
        <f t="shared" si="0"/>
        <v>370</v>
      </c>
      <c r="F9" s="52">
        <f>+E9-'H25.1月'!E9</f>
        <v>8</v>
      </c>
    </row>
    <row r="10" spans="1:6" ht="17.25">
      <c r="A10" s="18" t="s">
        <v>9</v>
      </c>
      <c r="B10" s="32">
        <v>96</v>
      </c>
      <c r="C10" s="33">
        <v>129</v>
      </c>
      <c r="D10" s="34">
        <v>132</v>
      </c>
      <c r="E10" s="2">
        <f t="shared" si="0"/>
        <v>261</v>
      </c>
      <c r="F10" s="52">
        <f>+E10-'H25.1月'!E10</f>
        <v>14</v>
      </c>
    </row>
    <row r="11" spans="1:6" ht="17.25">
      <c r="A11" s="18" t="s">
        <v>10</v>
      </c>
      <c r="B11" s="32">
        <v>45</v>
      </c>
      <c r="C11" s="33">
        <v>48</v>
      </c>
      <c r="D11" s="34">
        <v>45</v>
      </c>
      <c r="E11" s="2">
        <f t="shared" si="0"/>
        <v>93</v>
      </c>
      <c r="F11" s="52">
        <f>+E11-'H25.1月'!E11</f>
        <v>-1</v>
      </c>
    </row>
    <row r="12" spans="1:6" ht="17.25">
      <c r="A12" s="18" t="s">
        <v>11</v>
      </c>
      <c r="B12" s="32">
        <v>398</v>
      </c>
      <c r="C12" s="33">
        <v>360</v>
      </c>
      <c r="D12" s="34">
        <v>318</v>
      </c>
      <c r="E12" s="2">
        <f t="shared" si="0"/>
        <v>678</v>
      </c>
      <c r="F12" s="52">
        <f>+E12-'H25.1月'!E12</f>
        <v>-7</v>
      </c>
    </row>
    <row r="13" spans="1:6" ht="17.25">
      <c r="A13" s="18" t="s">
        <v>12</v>
      </c>
      <c r="B13" s="32">
        <v>847</v>
      </c>
      <c r="C13" s="33">
        <v>966</v>
      </c>
      <c r="D13" s="34">
        <v>900</v>
      </c>
      <c r="E13" s="2">
        <f t="shared" si="0"/>
        <v>1866</v>
      </c>
      <c r="F13" s="52">
        <f>+E13-'H25.1月'!E13</f>
        <v>-13</v>
      </c>
    </row>
    <row r="14" spans="1:6" ht="17.25">
      <c r="A14" s="18" t="s">
        <v>13</v>
      </c>
      <c r="B14" s="32">
        <v>124</v>
      </c>
      <c r="C14" s="33">
        <v>145</v>
      </c>
      <c r="D14" s="34">
        <v>159</v>
      </c>
      <c r="E14" s="2">
        <f t="shared" si="0"/>
        <v>304</v>
      </c>
      <c r="F14" s="52">
        <f>+E14-'H25.1月'!E14</f>
        <v>-1</v>
      </c>
    </row>
    <row r="15" spans="1:6" ht="17.25">
      <c r="A15" s="18" t="s">
        <v>14</v>
      </c>
      <c r="B15" s="32">
        <v>321</v>
      </c>
      <c r="C15" s="33">
        <v>352</v>
      </c>
      <c r="D15" s="34">
        <v>326</v>
      </c>
      <c r="E15" s="2">
        <f t="shared" si="0"/>
        <v>678</v>
      </c>
      <c r="F15" s="52">
        <f>+E15-'H25.1月'!E15</f>
        <v>0</v>
      </c>
    </row>
    <row r="16" spans="1:6" ht="17.25">
      <c r="A16" s="18" t="s">
        <v>15</v>
      </c>
      <c r="B16" s="32">
        <v>165</v>
      </c>
      <c r="C16" s="33">
        <v>187</v>
      </c>
      <c r="D16" s="34">
        <v>188</v>
      </c>
      <c r="E16" s="2">
        <f t="shared" si="0"/>
        <v>375</v>
      </c>
      <c r="F16" s="52">
        <f>+E16-'H25.1月'!E16</f>
        <v>-1</v>
      </c>
    </row>
    <row r="17" spans="1:6" ht="17.25">
      <c r="A17" s="18" t="s">
        <v>16</v>
      </c>
      <c r="B17" s="32">
        <v>22</v>
      </c>
      <c r="C17" s="33">
        <v>42</v>
      </c>
      <c r="D17" s="34">
        <v>36</v>
      </c>
      <c r="E17" s="2">
        <f t="shared" si="0"/>
        <v>78</v>
      </c>
      <c r="F17" s="52">
        <f>+E17-'H25.1月'!E17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2</v>
      </c>
      <c r="E18" s="2">
        <f t="shared" si="0"/>
        <v>9</v>
      </c>
      <c r="F18" s="52">
        <f>+E18-'H25.1月'!E18</f>
        <v>0</v>
      </c>
    </row>
    <row r="19" spans="1:6" ht="18" thickBot="1">
      <c r="A19" s="38" t="s">
        <v>18</v>
      </c>
      <c r="B19" s="39">
        <v>3</v>
      </c>
      <c r="C19" s="40">
        <v>3</v>
      </c>
      <c r="D19" s="41">
        <v>4</v>
      </c>
      <c r="E19" s="42">
        <f t="shared" si="0"/>
        <v>7</v>
      </c>
      <c r="F19" s="52">
        <f>+E19-'H25.1月'!E19</f>
        <v>0</v>
      </c>
    </row>
    <row r="20" spans="1:6" ht="17.25">
      <c r="A20" s="17" t="s">
        <v>19</v>
      </c>
      <c r="B20" s="29">
        <v>423</v>
      </c>
      <c r="C20" s="30">
        <v>435</v>
      </c>
      <c r="D20" s="31">
        <v>411</v>
      </c>
      <c r="E20" s="10">
        <f t="shared" si="0"/>
        <v>846</v>
      </c>
      <c r="F20" s="52">
        <f>+E20-'H25.1月'!E20</f>
        <v>-2</v>
      </c>
    </row>
    <row r="21" spans="1:6" ht="17.25">
      <c r="A21" s="18" t="s">
        <v>20</v>
      </c>
      <c r="B21" s="32">
        <v>425</v>
      </c>
      <c r="C21" s="33">
        <v>480</v>
      </c>
      <c r="D21" s="34">
        <v>447</v>
      </c>
      <c r="E21" s="2">
        <f t="shared" si="0"/>
        <v>927</v>
      </c>
      <c r="F21" s="52">
        <f>+E21-'H25.1月'!E21</f>
        <v>-3</v>
      </c>
    </row>
    <row r="22" spans="1:6" ht="17.25">
      <c r="A22" s="18" t="s">
        <v>21</v>
      </c>
      <c r="B22" s="32">
        <v>612</v>
      </c>
      <c r="C22" s="33">
        <v>657</v>
      </c>
      <c r="D22" s="34">
        <v>679</v>
      </c>
      <c r="E22" s="2">
        <f t="shared" si="0"/>
        <v>1336</v>
      </c>
      <c r="F22" s="52">
        <f>+E22-'H25.1月'!E22</f>
        <v>9</v>
      </c>
    </row>
    <row r="23" spans="1:6" ht="17.25">
      <c r="A23" s="18" t="s">
        <v>22</v>
      </c>
      <c r="B23" s="32">
        <v>315</v>
      </c>
      <c r="C23" s="33">
        <v>371</v>
      </c>
      <c r="D23" s="34">
        <v>384</v>
      </c>
      <c r="E23" s="2">
        <f t="shared" si="0"/>
        <v>755</v>
      </c>
      <c r="F23" s="52">
        <f>+E23-'H25.1月'!E23</f>
        <v>-4</v>
      </c>
    </row>
    <row r="24" spans="1:6" ht="17.25">
      <c r="A24" s="18" t="s">
        <v>23</v>
      </c>
      <c r="B24" s="32">
        <v>355</v>
      </c>
      <c r="C24" s="33">
        <v>431</v>
      </c>
      <c r="D24" s="34">
        <v>434</v>
      </c>
      <c r="E24" s="2">
        <f t="shared" si="0"/>
        <v>865</v>
      </c>
      <c r="F24" s="52">
        <f>+E24-'H25.1月'!E24</f>
        <v>-4</v>
      </c>
    </row>
    <row r="25" spans="1:6" ht="17.25">
      <c r="A25" s="18" t="s">
        <v>24</v>
      </c>
      <c r="B25" s="32">
        <v>452</v>
      </c>
      <c r="C25" s="33">
        <v>537</v>
      </c>
      <c r="D25" s="34">
        <v>540</v>
      </c>
      <c r="E25" s="2">
        <f t="shared" si="0"/>
        <v>1077</v>
      </c>
      <c r="F25" s="52">
        <f>+E25-'H25.1月'!E25</f>
        <v>0</v>
      </c>
    </row>
    <row r="26" spans="1:6" ht="18" thickBot="1">
      <c r="A26" s="43" t="s">
        <v>25</v>
      </c>
      <c r="B26" s="44">
        <f>SUM(B20:B25)</f>
        <v>2582</v>
      </c>
      <c r="C26" s="45">
        <f>SUM(C20:C25)</f>
        <v>2911</v>
      </c>
      <c r="D26" s="46">
        <f>SUM(D20:D25)</f>
        <v>2895</v>
      </c>
      <c r="E26" s="47">
        <f>SUM(E20:E25)</f>
        <v>5806</v>
      </c>
      <c r="F26" s="52">
        <f>+E26-'H25.1月'!E26</f>
        <v>-4</v>
      </c>
    </row>
    <row r="27" spans="1:6" ht="17.25">
      <c r="A27" s="17" t="s">
        <v>26</v>
      </c>
      <c r="B27" s="29">
        <v>410</v>
      </c>
      <c r="C27" s="30">
        <v>431</v>
      </c>
      <c r="D27" s="31">
        <v>429</v>
      </c>
      <c r="E27" s="10">
        <f>SUM(C27:D27)</f>
        <v>860</v>
      </c>
      <c r="F27" s="52">
        <f>+E27-'H25.1月'!E27</f>
        <v>1</v>
      </c>
    </row>
    <row r="28" spans="1:6" ht="17.25">
      <c r="A28" s="18" t="s">
        <v>27</v>
      </c>
      <c r="B28" s="32">
        <v>492</v>
      </c>
      <c r="C28" s="33">
        <v>565</v>
      </c>
      <c r="D28" s="34">
        <v>579</v>
      </c>
      <c r="E28" s="2">
        <f>SUM(C28:D28)</f>
        <v>1144</v>
      </c>
      <c r="F28" s="52">
        <f>+E28-'H25.1月'!E28</f>
        <v>3</v>
      </c>
    </row>
    <row r="29" spans="1:6" ht="17.25">
      <c r="A29" s="18" t="s">
        <v>28</v>
      </c>
      <c r="B29" s="32">
        <v>465</v>
      </c>
      <c r="C29" s="33">
        <v>478</v>
      </c>
      <c r="D29" s="34">
        <v>624</v>
      </c>
      <c r="E29" s="2">
        <f>SUM(C29:D29)</f>
        <v>1102</v>
      </c>
      <c r="F29" s="52">
        <f>+E29-'H25.1月'!E29</f>
        <v>-5</v>
      </c>
    </row>
    <row r="30" spans="1:6" ht="17.25">
      <c r="A30" s="18" t="s">
        <v>29</v>
      </c>
      <c r="B30" s="32">
        <v>189</v>
      </c>
      <c r="C30" s="33">
        <v>208</v>
      </c>
      <c r="D30" s="34">
        <v>225</v>
      </c>
      <c r="E30" s="2">
        <f>SUM(C30:D30)</f>
        <v>433</v>
      </c>
      <c r="F30" s="52">
        <f>+E30-'H25.1月'!E30</f>
        <v>0</v>
      </c>
    </row>
    <row r="31" spans="1:6" ht="18" thickBot="1">
      <c r="A31" s="43" t="s">
        <v>30</v>
      </c>
      <c r="B31" s="44">
        <f>SUM(B27:B30)</f>
        <v>1556</v>
      </c>
      <c r="C31" s="45">
        <f>SUM(C27:C30)</f>
        <v>1682</v>
      </c>
      <c r="D31" s="46">
        <f>SUM(D27:D30)</f>
        <v>1857</v>
      </c>
      <c r="E31" s="47">
        <f>SUM(E27:E30)</f>
        <v>3539</v>
      </c>
      <c r="F31" s="52">
        <f>+E31-'H25.1月'!E31</f>
        <v>-1</v>
      </c>
    </row>
    <row r="32" spans="1:6" ht="17.25">
      <c r="A32" s="17" t="s">
        <v>31</v>
      </c>
      <c r="B32" s="29">
        <v>191</v>
      </c>
      <c r="C32" s="30">
        <v>298</v>
      </c>
      <c r="D32" s="31">
        <v>293</v>
      </c>
      <c r="E32" s="10">
        <f>SUM(C32:D32)</f>
        <v>591</v>
      </c>
      <c r="F32" s="52">
        <f>+E32-'H25.1月'!E32</f>
        <v>0</v>
      </c>
    </row>
    <row r="33" spans="1:6" ht="17.25">
      <c r="A33" s="18" t="s">
        <v>32</v>
      </c>
      <c r="B33" s="32">
        <v>284</v>
      </c>
      <c r="C33" s="33">
        <v>447</v>
      </c>
      <c r="D33" s="34">
        <v>454</v>
      </c>
      <c r="E33" s="2">
        <f>SUM(C33:D33)</f>
        <v>901</v>
      </c>
      <c r="F33" s="52">
        <f>+E33-'H25.1月'!E33</f>
        <v>5</v>
      </c>
    </row>
    <row r="34" spans="1:6" ht="17.25">
      <c r="A34" s="18" t="s">
        <v>33</v>
      </c>
      <c r="B34" s="32">
        <v>280</v>
      </c>
      <c r="C34" s="33">
        <v>433</v>
      </c>
      <c r="D34" s="34">
        <v>426</v>
      </c>
      <c r="E34" s="2">
        <f>SUM(C34:D34)</f>
        <v>859</v>
      </c>
      <c r="F34" s="52">
        <f>+E34-'H25.1月'!E34</f>
        <v>-1</v>
      </c>
    </row>
    <row r="35" spans="1:6" ht="18" thickBot="1">
      <c r="A35" s="43" t="s">
        <v>34</v>
      </c>
      <c r="B35" s="48">
        <f>SUM(B32:B34)</f>
        <v>755</v>
      </c>
      <c r="C35" s="48">
        <f>SUM(C32:C34)</f>
        <v>1178</v>
      </c>
      <c r="D35" s="48">
        <f>SUM(D32:D34)</f>
        <v>1173</v>
      </c>
      <c r="E35" s="47">
        <f>SUM(E32:E34)</f>
        <v>2351</v>
      </c>
      <c r="F35" s="52">
        <f>+E35-'H25.1月'!E35</f>
        <v>4</v>
      </c>
    </row>
    <row r="36" spans="1:6" ht="17.25">
      <c r="A36" s="17" t="s">
        <v>35</v>
      </c>
      <c r="B36" s="29">
        <v>149</v>
      </c>
      <c r="C36" s="30">
        <v>144</v>
      </c>
      <c r="D36" s="31">
        <v>163</v>
      </c>
      <c r="E36" s="10">
        <f>SUM(C36:D36)</f>
        <v>307</v>
      </c>
      <c r="F36" s="52">
        <f>+E36-'H25.1月'!E36</f>
        <v>2</v>
      </c>
    </row>
    <row r="37" spans="1:6" ht="18" thickBot="1">
      <c r="A37" s="21" t="s">
        <v>37</v>
      </c>
      <c r="B37" s="56">
        <f>SUM(B4:B19)+B26+B31+B35+B36</f>
        <v>9253</v>
      </c>
      <c r="C37" s="57">
        <f>SUM(C4:C19)+C26+C31+C35+C36</f>
        <v>10731</v>
      </c>
      <c r="D37" s="58">
        <f>SUM(D4:D19)+D26+D31+D35+D36</f>
        <v>10668</v>
      </c>
      <c r="E37" s="59">
        <f>SUM(E4:E19)+E26+E31+E35+E36</f>
        <v>21399</v>
      </c>
      <c r="F37" s="52"/>
    </row>
    <row r="38" spans="1:5" ht="9" customHeight="1" thickBot="1">
      <c r="A38" s="3"/>
      <c r="B38" s="3"/>
      <c r="C38" s="3"/>
      <c r="D38" s="3"/>
      <c r="E38" s="3"/>
    </row>
    <row r="39" spans="1:5" ht="17.25">
      <c r="A39" s="13" t="s">
        <v>42</v>
      </c>
      <c r="B39" s="4">
        <f>B37</f>
        <v>9253</v>
      </c>
      <c r="C39" s="5" t="s">
        <v>0</v>
      </c>
      <c r="D39" s="53">
        <f>+B39-'H25.1月'!B39</f>
        <v>9</v>
      </c>
      <c r="E39" s="3"/>
    </row>
    <row r="40" spans="1:5" ht="17.25">
      <c r="A40" s="14" t="s">
        <v>43</v>
      </c>
      <c r="B40" s="6">
        <f>E37</f>
        <v>21399</v>
      </c>
      <c r="C40" s="7" t="s">
        <v>44</v>
      </c>
      <c r="D40" s="53">
        <f>+B40-'H25.1月'!B40</f>
        <v>4</v>
      </c>
      <c r="E40" s="3"/>
    </row>
    <row r="41" spans="1:5" ht="17.25">
      <c r="A41" s="14" t="s">
        <v>1</v>
      </c>
      <c r="B41" s="6">
        <f>C37</f>
        <v>10731</v>
      </c>
      <c r="C41" s="7" t="s">
        <v>44</v>
      </c>
      <c r="D41" s="53">
        <f>+B41-'H25.1月'!B41</f>
        <v>-3</v>
      </c>
      <c r="E41" s="3"/>
    </row>
    <row r="42" spans="1:5" ht="18" thickBot="1">
      <c r="A42" s="15" t="s">
        <v>2</v>
      </c>
      <c r="B42" s="8">
        <f>D37</f>
        <v>10668</v>
      </c>
      <c r="C42" s="9" t="s">
        <v>44</v>
      </c>
      <c r="D42" s="53">
        <f>+B42-'H25.1月'!B42</f>
        <v>7</v>
      </c>
      <c r="E42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68" t="s">
        <v>46</v>
      </c>
      <c r="B1" s="68"/>
      <c r="C1" s="68"/>
      <c r="D1" s="67" t="s">
        <v>60</v>
      </c>
      <c r="E1" s="67"/>
      <c r="F1" s="49"/>
    </row>
    <row r="2" spans="1:6" ht="17.25">
      <c r="A2" s="71" t="s">
        <v>39</v>
      </c>
      <c r="B2" s="69" t="s">
        <v>40</v>
      </c>
      <c r="C2" s="73" t="s">
        <v>45</v>
      </c>
      <c r="D2" s="74"/>
      <c r="E2" s="75"/>
      <c r="F2" s="60" t="s">
        <v>48</v>
      </c>
    </row>
    <row r="3" spans="1:6" ht="18" thickBot="1">
      <c r="A3" s="72"/>
      <c r="B3" s="70"/>
      <c r="C3" s="26" t="s">
        <v>1</v>
      </c>
      <c r="D3" s="27" t="s">
        <v>2</v>
      </c>
      <c r="E3" s="28" t="s">
        <v>41</v>
      </c>
      <c r="F3" s="61" t="s">
        <v>47</v>
      </c>
    </row>
    <row r="4" spans="1:6" ht="17.25">
      <c r="A4" s="17" t="s">
        <v>3</v>
      </c>
      <c r="B4" s="29">
        <v>79</v>
      </c>
      <c r="C4" s="30">
        <v>101</v>
      </c>
      <c r="D4" s="31">
        <v>83</v>
      </c>
      <c r="E4" s="10">
        <f aca="true" t="shared" si="0" ref="E4:E25">SUM(C4:D4)</f>
        <v>184</v>
      </c>
      <c r="F4" s="52">
        <f>+E4-'H25.2月'!E4</f>
        <v>-1</v>
      </c>
    </row>
    <row r="5" spans="1:6" ht="17.25">
      <c r="A5" s="18" t="s">
        <v>4</v>
      </c>
      <c r="B5" s="32">
        <v>825</v>
      </c>
      <c r="C5" s="33">
        <v>943</v>
      </c>
      <c r="D5" s="34">
        <v>903</v>
      </c>
      <c r="E5" s="2">
        <f t="shared" si="0"/>
        <v>1846</v>
      </c>
      <c r="F5" s="52">
        <f>+E5-'H25.2月'!E5</f>
        <v>18</v>
      </c>
    </row>
    <row r="6" spans="1:6" ht="17.25">
      <c r="A6" s="18" t="s">
        <v>5</v>
      </c>
      <c r="B6" s="32">
        <v>306</v>
      </c>
      <c r="C6" s="33">
        <v>376</v>
      </c>
      <c r="D6" s="34">
        <v>342</v>
      </c>
      <c r="E6" s="2">
        <f t="shared" si="0"/>
        <v>718</v>
      </c>
      <c r="F6" s="52">
        <f>+E6-'H25.2月'!E6</f>
        <v>4</v>
      </c>
    </row>
    <row r="7" spans="1:6" ht="17.25">
      <c r="A7" s="18" t="s">
        <v>6</v>
      </c>
      <c r="B7" s="32">
        <v>534</v>
      </c>
      <c r="C7" s="33">
        <v>628</v>
      </c>
      <c r="D7" s="34">
        <v>671</v>
      </c>
      <c r="E7" s="2">
        <f t="shared" si="0"/>
        <v>1299</v>
      </c>
      <c r="F7" s="52">
        <f>+E7-'H25.2月'!E7</f>
        <v>0</v>
      </c>
    </row>
    <row r="8" spans="1:6" ht="17.25">
      <c r="A8" s="18" t="s">
        <v>7</v>
      </c>
      <c r="B8" s="32">
        <v>296</v>
      </c>
      <c r="C8" s="33">
        <v>341</v>
      </c>
      <c r="D8" s="34">
        <v>307</v>
      </c>
      <c r="E8" s="2">
        <f t="shared" si="0"/>
        <v>648</v>
      </c>
      <c r="F8" s="52">
        <f>+E8-'H25.2月'!E8</f>
        <v>-3</v>
      </c>
    </row>
    <row r="9" spans="1:6" ht="17.25">
      <c r="A9" s="18" t="s">
        <v>8</v>
      </c>
      <c r="B9" s="32">
        <v>149</v>
      </c>
      <c r="C9" s="33">
        <v>198</v>
      </c>
      <c r="D9" s="34">
        <v>171</v>
      </c>
      <c r="E9" s="2">
        <f t="shared" si="0"/>
        <v>369</v>
      </c>
      <c r="F9" s="52">
        <f>+E9-'H25.2月'!E9</f>
        <v>-1</v>
      </c>
    </row>
    <row r="10" spans="1:6" ht="17.25">
      <c r="A10" s="18" t="s">
        <v>9</v>
      </c>
      <c r="B10" s="32">
        <v>97</v>
      </c>
      <c r="C10" s="33">
        <v>132</v>
      </c>
      <c r="D10" s="34">
        <v>134</v>
      </c>
      <c r="E10" s="2">
        <f t="shared" si="0"/>
        <v>266</v>
      </c>
      <c r="F10" s="52">
        <f>+E10-'H25.2月'!E10</f>
        <v>5</v>
      </c>
    </row>
    <row r="11" spans="1:6" ht="17.25">
      <c r="A11" s="18" t="s">
        <v>10</v>
      </c>
      <c r="B11" s="32">
        <v>45</v>
      </c>
      <c r="C11" s="33">
        <v>48</v>
      </c>
      <c r="D11" s="34">
        <v>45</v>
      </c>
      <c r="E11" s="2">
        <f t="shared" si="0"/>
        <v>93</v>
      </c>
      <c r="F11" s="52">
        <f>+E11-'H25.2月'!E11</f>
        <v>0</v>
      </c>
    </row>
    <row r="12" spans="1:6" ht="17.25">
      <c r="A12" s="18" t="s">
        <v>11</v>
      </c>
      <c r="B12" s="32">
        <v>394</v>
      </c>
      <c r="C12" s="33">
        <v>360</v>
      </c>
      <c r="D12" s="34">
        <v>314</v>
      </c>
      <c r="E12" s="2">
        <f t="shared" si="0"/>
        <v>674</v>
      </c>
      <c r="F12" s="52">
        <f>+E12-'H25.2月'!E12</f>
        <v>-4</v>
      </c>
    </row>
    <row r="13" spans="1:6" ht="17.25">
      <c r="A13" s="18" t="s">
        <v>12</v>
      </c>
      <c r="B13" s="32">
        <v>837</v>
      </c>
      <c r="C13" s="33">
        <v>955</v>
      </c>
      <c r="D13" s="34">
        <v>895</v>
      </c>
      <c r="E13" s="2">
        <f t="shared" si="0"/>
        <v>1850</v>
      </c>
      <c r="F13" s="52">
        <f>+E13-'H25.2月'!E13</f>
        <v>-16</v>
      </c>
    </row>
    <row r="14" spans="1:6" ht="17.25">
      <c r="A14" s="18" t="s">
        <v>13</v>
      </c>
      <c r="B14" s="32">
        <v>126</v>
      </c>
      <c r="C14" s="33">
        <v>146</v>
      </c>
      <c r="D14" s="34">
        <v>161</v>
      </c>
      <c r="E14" s="2">
        <f t="shared" si="0"/>
        <v>307</v>
      </c>
      <c r="F14" s="52">
        <f>+E14-'H25.2月'!E14</f>
        <v>3</v>
      </c>
    </row>
    <row r="15" spans="1:6" ht="17.25">
      <c r="A15" s="18" t="s">
        <v>14</v>
      </c>
      <c r="B15" s="32">
        <v>319</v>
      </c>
      <c r="C15" s="33">
        <v>351</v>
      </c>
      <c r="D15" s="34">
        <v>321</v>
      </c>
      <c r="E15" s="2">
        <f t="shared" si="0"/>
        <v>672</v>
      </c>
      <c r="F15" s="52">
        <f>+E15-'H25.2月'!E15</f>
        <v>-6</v>
      </c>
    </row>
    <row r="16" spans="1:6" ht="17.25">
      <c r="A16" s="18" t="s">
        <v>15</v>
      </c>
      <c r="B16" s="32">
        <v>165</v>
      </c>
      <c r="C16" s="33">
        <v>187</v>
      </c>
      <c r="D16" s="34">
        <v>188</v>
      </c>
      <c r="E16" s="2">
        <f t="shared" si="0"/>
        <v>375</v>
      </c>
      <c r="F16" s="52">
        <f>+E16-'H25.2月'!E16</f>
        <v>0</v>
      </c>
    </row>
    <row r="17" spans="1:6" ht="17.25">
      <c r="A17" s="18" t="s">
        <v>16</v>
      </c>
      <c r="B17" s="32">
        <v>22</v>
      </c>
      <c r="C17" s="33">
        <v>42</v>
      </c>
      <c r="D17" s="34">
        <v>35</v>
      </c>
      <c r="E17" s="2">
        <f t="shared" si="0"/>
        <v>77</v>
      </c>
      <c r="F17" s="52">
        <f>+E17-'H25.2月'!E17</f>
        <v>-1</v>
      </c>
    </row>
    <row r="18" spans="1:6" ht="17.25">
      <c r="A18" s="18" t="s">
        <v>17</v>
      </c>
      <c r="B18" s="32">
        <v>4</v>
      </c>
      <c r="C18" s="33">
        <v>6</v>
      </c>
      <c r="D18" s="34">
        <v>2</v>
      </c>
      <c r="E18" s="2">
        <f t="shared" si="0"/>
        <v>8</v>
      </c>
      <c r="F18" s="52">
        <f>+E18-'H25.2月'!E18</f>
        <v>-1</v>
      </c>
    </row>
    <row r="19" spans="1:6" ht="18" thickBot="1">
      <c r="A19" s="38" t="s">
        <v>18</v>
      </c>
      <c r="B19" s="39">
        <v>3</v>
      </c>
      <c r="C19" s="40">
        <v>3</v>
      </c>
      <c r="D19" s="41">
        <v>4</v>
      </c>
      <c r="E19" s="42">
        <f t="shared" si="0"/>
        <v>7</v>
      </c>
      <c r="F19" s="52">
        <f>+E19-'H25.2月'!E19</f>
        <v>0</v>
      </c>
    </row>
    <row r="20" spans="1:6" ht="17.25">
      <c r="A20" s="17" t="s">
        <v>19</v>
      </c>
      <c r="B20" s="29">
        <v>438</v>
      </c>
      <c r="C20" s="30">
        <v>449</v>
      </c>
      <c r="D20" s="31">
        <v>414</v>
      </c>
      <c r="E20" s="10">
        <f t="shared" si="0"/>
        <v>863</v>
      </c>
      <c r="F20" s="52">
        <f>+E20-'H25.2月'!E20</f>
        <v>17</v>
      </c>
    </row>
    <row r="21" spans="1:6" ht="17.25">
      <c r="A21" s="18" t="s">
        <v>20</v>
      </c>
      <c r="B21" s="32">
        <v>422</v>
      </c>
      <c r="C21" s="33">
        <v>476</v>
      </c>
      <c r="D21" s="34">
        <v>448</v>
      </c>
      <c r="E21" s="2">
        <f t="shared" si="0"/>
        <v>924</v>
      </c>
      <c r="F21" s="52">
        <f>+E21-'H25.2月'!E21</f>
        <v>-3</v>
      </c>
    </row>
    <row r="22" spans="1:6" ht="17.25">
      <c r="A22" s="18" t="s">
        <v>21</v>
      </c>
      <c r="B22" s="32">
        <v>615</v>
      </c>
      <c r="C22" s="33">
        <v>663</v>
      </c>
      <c r="D22" s="34">
        <v>675</v>
      </c>
      <c r="E22" s="2">
        <f t="shared" si="0"/>
        <v>1338</v>
      </c>
      <c r="F22" s="52">
        <f>+E22-'H25.2月'!E22</f>
        <v>2</v>
      </c>
    </row>
    <row r="23" spans="1:6" ht="17.25">
      <c r="A23" s="18" t="s">
        <v>22</v>
      </c>
      <c r="B23" s="32">
        <v>315</v>
      </c>
      <c r="C23" s="33">
        <v>370</v>
      </c>
      <c r="D23" s="34">
        <v>385</v>
      </c>
      <c r="E23" s="2">
        <f t="shared" si="0"/>
        <v>755</v>
      </c>
      <c r="F23" s="52">
        <f>+E23-'H25.2月'!E23</f>
        <v>0</v>
      </c>
    </row>
    <row r="24" spans="1:6" ht="17.25">
      <c r="A24" s="18" t="s">
        <v>23</v>
      </c>
      <c r="B24" s="32">
        <v>354</v>
      </c>
      <c r="C24" s="33">
        <v>425</v>
      </c>
      <c r="D24" s="34">
        <v>433</v>
      </c>
      <c r="E24" s="2">
        <f t="shared" si="0"/>
        <v>858</v>
      </c>
      <c r="F24" s="52">
        <f>+E24-'H25.2月'!E24</f>
        <v>-7</v>
      </c>
    </row>
    <row r="25" spans="1:6" ht="17.25">
      <c r="A25" s="18" t="s">
        <v>24</v>
      </c>
      <c r="B25" s="32">
        <v>451</v>
      </c>
      <c r="C25" s="33">
        <v>535</v>
      </c>
      <c r="D25" s="34">
        <v>541</v>
      </c>
      <c r="E25" s="2">
        <f t="shared" si="0"/>
        <v>1076</v>
      </c>
      <c r="F25" s="52">
        <f>+E25-'H25.2月'!E25</f>
        <v>-1</v>
      </c>
    </row>
    <row r="26" spans="1:6" ht="18" thickBot="1">
      <c r="A26" s="43" t="s">
        <v>25</v>
      </c>
      <c r="B26" s="44">
        <f>SUM(B20:B25)</f>
        <v>2595</v>
      </c>
      <c r="C26" s="45">
        <f>SUM(C20:C25)</f>
        <v>2918</v>
      </c>
      <c r="D26" s="46">
        <f>SUM(D20:D25)</f>
        <v>2896</v>
      </c>
      <c r="E26" s="47">
        <f>SUM(E20:E25)</f>
        <v>5814</v>
      </c>
      <c r="F26" s="52">
        <f>+E26-'H25.2月'!E26</f>
        <v>8</v>
      </c>
    </row>
    <row r="27" spans="1:6" ht="17.25">
      <c r="A27" s="17" t="s">
        <v>26</v>
      </c>
      <c r="B27" s="29">
        <v>412</v>
      </c>
      <c r="C27" s="30">
        <v>429</v>
      </c>
      <c r="D27" s="31">
        <v>430</v>
      </c>
      <c r="E27" s="10">
        <f>SUM(C27:D27)</f>
        <v>859</v>
      </c>
      <c r="F27" s="52">
        <f>+E27-'H25.2月'!E27</f>
        <v>-1</v>
      </c>
    </row>
    <row r="28" spans="1:6" ht="17.25">
      <c r="A28" s="18" t="s">
        <v>27</v>
      </c>
      <c r="B28" s="32">
        <v>491</v>
      </c>
      <c r="C28" s="33">
        <v>566</v>
      </c>
      <c r="D28" s="34">
        <v>580</v>
      </c>
      <c r="E28" s="2">
        <f>SUM(C28:D28)</f>
        <v>1146</v>
      </c>
      <c r="F28" s="52">
        <f>+E28-'H25.2月'!E28</f>
        <v>2</v>
      </c>
    </row>
    <row r="29" spans="1:6" ht="17.25">
      <c r="A29" s="18" t="s">
        <v>28</v>
      </c>
      <c r="B29" s="32">
        <v>463</v>
      </c>
      <c r="C29" s="33">
        <v>475</v>
      </c>
      <c r="D29" s="34">
        <v>624</v>
      </c>
      <c r="E29" s="2">
        <f>SUM(C29:D29)</f>
        <v>1099</v>
      </c>
      <c r="F29" s="52">
        <f>+E29-'H25.2月'!E29</f>
        <v>-3</v>
      </c>
    </row>
    <row r="30" spans="1:6" ht="17.25">
      <c r="A30" s="18" t="s">
        <v>29</v>
      </c>
      <c r="B30" s="32">
        <v>191</v>
      </c>
      <c r="C30" s="33">
        <v>209</v>
      </c>
      <c r="D30" s="34">
        <v>227</v>
      </c>
      <c r="E30" s="2">
        <f>SUM(C30:D30)</f>
        <v>436</v>
      </c>
      <c r="F30" s="52">
        <f>+E30-'H25.2月'!E30</f>
        <v>3</v>
      </c>
    </row>
    <row r="31" spans="1:6" ht="18" thickBot="1">
      <c r="A31" s="43" t="s">
        <v>30</v>
      </c>
      <c r="B31" s="44">
        <f>SUM(B27:B30)</f>
        <v>1557</v>
      </c>
      <c r="C31" s="45">
        <f>SUM(C27:C30)</f>
        <v>1679</v>
      </c>
      <c r="D31" s="46">
        <f>SUM(D27:D30)</f>
        <v>1861</v>
      </c>
      <c r="E31" s="47">
        <f>SUM(E27:E30)</f>
        <v>3540</v>
      </c>
      <c r="F31" s="52">
        <f>+E31-'H25.2月'!E31</f>
        <v>1</v>
      </c>
    </row>
    <row r="32" spans="1:6" ht="17.25">
      <c r="A32" s="17" t="s">
        <v>31</v>
      </c>
      <c r="B32" s="29">
        <v>190</v>
      </c>
      <c r="C32" s="30">
        <v>298</v>
      </c>
      <c r="D32" s="31">
        <v>292</v>
      </c>
      <c r="E32" s="10">
        <f>SUM(C32:D32)</f>
        <v>590</v>
      </c>
      <c r="F32" s="52">
        <f>+E32-'H25.2月'!E32</f>
        <v>-1</v>
      </c>
    </row>
    <row r="33" spans="1:6" ht="17.25">
      <c r="A33" s="18" t="s">
        <v>32</v>
      </c>
      <c r="B33" s="32">
        <v>284</v>
      </c>
      <c r="C33" s="33">
        <v>447</v>
      </c>
      <c r="D33" s="34">
        <v>453</v>
      </c>
      <c r="E33" s="2">
        <f>SUM(C33:D33)</f>
        <v>900</v>
      </c>
      <c r="F33" s="52">
        <f>+E33-'H25.2月'!E33</f>
        <v>-1</v>
      </c>
    </row>
    <row r="34" spans="1:6" ht="17.25">
      <c r="A34" s="18" t="s">
        <v>33</v>
      </c>
      <c r="B34" s="32">
        <v>280</v>
      </c>
      <c r="C34" s="33">
        <v>435</v>
      </c>
      <c r="D34" s="34">
        <v>425</v>
      </c>
      <c r="E34" s="2">
        <f>SUM(C34:D34)</f>
        <v>860</v>
      </c>
      <c r="F34" s="52">
        <f>+E34-'H25.2月'!E34</f>
        <v>1</v>
      </c>
    </row>
    <row r="35" spans="1:6" ht="18" thickBot="1">
      <c r="A35" s="43" t="s">
        <v>34</v>
      </c>
      <c r="B35" s="48">
        <f>SUM(B32:B34)</f>
        <v>754</v>
      </c>
      <c r="C35" s="48">
        <f>SUM(C32:C34)</f>
        <v>1180</v>
      </c>
      <c r="D35" s="48">
        <f>SUM(D32:D34)</f>
        <v>1170</v>
      </c>
      <c r="E35" s="47">
        <f>SUM(E32:E34)</f>
        <v>2350</v>
      </c>
      <c r="F35" s="52">
        <f>+E35-'H25.2月'!E35</f>
        <v>-1</v>
      </c>
    </row>
    <row r="36" spans="1:6" ht="17.25">
      <c r="A36" s="17" t="s">
        <v>35</v>
      </c>
      <c r="B36" s="29">
        <v>149</v>
      </c>
      <c r="C36" s="30">
        <v>144</v>
      </c>
      <c r="D36" s="31">
        <v>162</v>
      </c>
      <c r="E36" s="10">
        <f>SUM(C36:D36)</f>
        <v>306</v>
      </c>
      <c r="F36" s="52">
        <f>+E36-'H25.2月'!E36</f>
        <v>-1</v>
      </c>
    </row>
    <row r="37" spans="1:6" ht="18" thickBot="1">
      <c r="A37" s="66" t="s">
        <v>37</v>
      </c>
      <c r="B37" s="62">
        <f>SUM(B4:B19)+B26+B31+B35+B36</f>
        <v>9256</v>
      </c>
      <c r="C37" s="63">
        <f>SUM(C4:C19)+C26+C31+C35+C36</f>
        <v>10738</v>
      </c>
      <c r="D37" s="64">
        <f>SUM(D4:D19)+D26+D31+D35+D36</f>
        <v>10665</v>
      </c>
      <c r="E37" s="65">
        <f>SUM(E4:E19)+E26+E31+E35+E36</f>
        <v>21403</v>
      </c>
      <c r="F37" s="52">
        <f>+E37-'H25.2月'!E37</f>
        <v>4</v>
      </c>
    </row>
    <row r="38" spans="1:5" ht="9" customHeight="1" thickBot="1">
      <c r="A38" s="3"/>
      <c r="B38" s="3"/>
      <c r="C38" s="3"/>
      <c r="D38" s="3"/>
      <c r="E38" s="3"/>
    </row>
    <row r="39" spans="1:5" ht="17.25">
      <c r="A39" s="13" t="s">
        <v>42</v>
      </c>
      <c r="B39" s="4">
        <f>+B37</f>
        <v>9256</v>
      </c>
      <c r="C39" s="5" t="s">
        <v>0</v>
      </c>
      <c r="D39" s="53">
        <f>+B39-'H25.2月'!B39</f>
        <v>3</v>
      </c>
      <c r="E39" s="3"/>
    </row>
    <row r="40" spans="1:5" ht="17.25">
      <c r="A40" s="14" t="s">
        <v>43</v>
      </c>
      <c r="B40" s="6">
        <f>+E37</f>
        <v>21403</v>
      </c>
      <c r="C40" s="7" t="s">
        <v>44</v>
      </c>
      <c r="D40" s="53">
        <f>+B40-'H25.2月'!B40</f>
        <v>4</v>
      </c>
      <c r="E40" s="3"/>
    </row>
    <row r="41" spans="1:5" ht="17.25">
      <c r="A41" s="14" t="s">
        <v>1</v>
      </c>
      <c r="B41" s="6">
        <f>+C37</f>
        <v>10738</v>
      </c>
      <c r="C41" s="7" t="s">
        <v>44</v>
      </c>
      <c r="D41" s="53">
        <f>+B41-'H25.2月'!B41</f>
        <v>7</v>
      </c>
      <c r="E41" s="3"/>
    </row>
    <row r="42" spans="1:5" ht="18" thickBot="1">
      <c r="A42" s="15" t="s">
        <v>2</v>
      </c>
      <c r="B42" s="8">
        <f>+D37</f>
        <v>10665</v>
      </c>
      <c r="C42" s="9" t="s">
        <v>44</v>
      </c>
      <c r="D42" s="53">
        <f>+B42-'H25.2月'!B42</f>
        <v>-3</v>
      </c>
      <c r="E42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68" t="s">
        <v>46</v>
      </c>
      <c r="B1" s="68"/>
      <c r="C1" s="68"/>
      <c r="D1" s="67" t="s">
        <v>61</v>
      </c>
      <c r="E1" s="67"/>
      <c r="F1" s="49"/>
    </row>
    <row r="2" spans="1:6" ht="17.25">
      <c r="A2" s="71" t="s">
        <v>39</v>
      </c>
      <c r="B2" s="69" t="s">
        <v>40</v>
      </c>
      <c r="C2" s="73" t="s">
        <v>45</v>
      </c>
      <c r="D2" s="74"/>
      <c r="E2" s="75"/>
      <c r="F2" s="50" t="s">
        <v>48</v>
      </c>
    </row>
    <row r="3" spans="1:6" ht="18" thickBot="1">
      <c r="A3" s="72"/>
      <c r="B3" s="70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/>
      <c r="C4" s="30"/>
      <c r="D4" s="31"/>
      <c r="E4" s="10">
        <f aca="true" t="shared" si="0" ref="E4:E25">SUM(C4:D4)</f>
        <v>0</v>
      </c>
      <c r="F4" s="52">
        <f>+E4-'H25.3月'!E4</f>
        <v>-184</v>
      </c>
    </row>
    <row r="5" spans="1:6" ht="17.25">
      <c r="A5" s="18" t="s">
        <v>4</v>
      </c>
      <c r="B5" s="32"/>
      <c r="C5" s="33"/>
      <c r="D5" s="34"/>
      <c r="E5" s="2">
        <f t="shared" si="0"/>
        <v>0</v>
      </c>
      <c r="F5" s="52">
        <f>+E5-'H25.3月'!E5</f>
        <v>-1846</v>
      </c>
    </row>
    <row r="6" spans="1:6" ht="17.25">
      <c r="A6" s="18" t="s">
        <v>5</v>
      </c>
      <c r="B6" s="32"/>
      <c r="C6" s="33"/>
      <c r="D6" s="34"/>
      <c r="E6" s="2">
        <f t="shared" si="0"/>
        <v>0</v>
      </c>
      <c r="F6" s="52">
        <f>+E6-'H25.3月'!E6</f>
        <v>-718</v>
      </c>
    </row>
    <row r="7" spans="1:6" ht="17.25">
      <c r="A7" s="18" t="s">
        <v>6</v>
      </c>
      <c r="B7" s="32"/>
      <c r="C7" s="33"/>
      <c r="D7" s="34"/>
      <c r="E7" s="2">
        <f t="shared" si="0"/>
        <v>0</v>
      </c>
      <c r="F7" s="52">
        <f>+E7-'H25.3月'!E7</f>
        <v>-1299</v>
      </c>
    </row>
    <row r="8" spans="1:6" ht="17.25">
      <c r="A8" s="18" t="s">
        <v>7</v>
      </c>
      <c r="B8" s="32"/>
      <c r="C8" s="33"/>
      <c r="D8" s="34"/>
      <c r="E8" s="2">
        <f t="shared" si="0"/>
        <v>0</v>
      </c>
      <c r="F8" s="52">
        <f>+E8-'H25.3月'!E8</f>
        <v>-648</v>
      </c>
    </row>
    <row r="9" spans="1:6" ht="17.25">
      <c r="A9" s="18" t="s">
        <v>8</v>
      </c>
      <c r="B9" s="32"/>
      <c r="C9" s="33"/>
      <c r="D9" s="34"/>
      <c r="E9" s="2">
        <f t="shared" si="0"/>
        <v>0</v>
      </c>
      <c r="F9" s="52">
        <f>+E9-'H25.3月'!E9</f>
        <v>-369</v>
      </c>
    </row>
    <row r="10" spans="1:6" ht="17.25">
      <c r="A10" s="18" t="s">
        <v>9</v>
      </c>
      <c r="B10" s="32"/>
      <c r="C10" s="33"/>
      <c r="D10" s="34"/>
      <c r="E10" s="2">
        <f t="shared" si="0"/>
        <v>0</v>
      </c>
      <c r="F10" s="52">
        <f>+E10-'H25.3月'!E10</f>
        <v>-266</v>
      </c>
    </row>
    <row r="11" spans="1:6" ht="17.25">
      <c r="A11" s="18" t="s">
        <v>10</v>
      </c>
      <c r="B11" s="32"/>
      <c r="C11" s="33"/>
      <c r="D11" s="34"/>
      <c r="E11" s="2">
        <f t="shared" si="0"/>
        <v>0</v>
      </c>
      <c r="F11" s="52">
        <f>+E11-'H25.3月'!E11</f>
        <v>-93</v>
      </c>
    </row>
    <row r="12" spans="1:6" ht="17.25">
      <c r="A12" s="18" t="s">
        <v>11</v>
      </c>
      <c r="B12" s="32"/>
      <c r="C12" s="33"/>
      <c r="D12" s="34"/>
      <c r="E12" s="2">
        <f t="shared" si="0"/>
        <v>0</v>
      </c>
      <c r="F12" s="52">
        <f>+E12-'H25.3月'!E12</f>
        <v>-674</v>
      </c>
    </row>
    <row r="13" spans="1:6" ht="17.25">
      <c r="A13" s="18" t="s">
        <v>12</v>
      </c>
      <c r="B13" s="32"/>
      <c r="C13" s="33"/>
      <c r="D13" s="34"/>
      <c r="E13" s="2">
        <f t="shared" si="0"/>
        <v>0</v>
      </c>
      <c r="F13" s="52">
        <f>+E13-'H25.3月'!E13</f>
        <v>-1850</v>
      </c>
    </row>
    <row r="14" spans="1:6" ht="17.25">
      <c r="A14" s="18" t="s">
        <v>13</v>
      </c>
      <c r="B14" s="32"/>
      <c r="C14" s="33"/>
      <c r="D14" s="34"/>
      <c r="E14" s="2">
        <f t="shared" si="0"/>
        <v>0</v>
      </c>
      <c r="F14" s="52">
        <f>+E14-'H25.3月'!E14</f>
        <v>-307</v>
      </c>
    </row>
    <row r="15" spans="1:6" ht="17.25">
      <c r="A15" s="18" t="s">
        <v>14</v>
      </c>
      <c r="B15" s="32"/>
      <c r="C15" s="33"/>
      <c r="D15" s="34"/>
      <c r="E15" s="2">
        <f t="shared" si="0"/>
        <v>0</v>
      </c>
      <c r="F15" s="52">
        <f>+E15-'H25.3月'!E15</f>
        <v>-672</v>
      </c>
    </row>
    <row r="16" spans="1:6" ht="17.25">
      <c r="A16" s="18" t="s">
        <v>15</v>
      </c>
      <c r="B16" s="32"/>
      <c r="C16" s="33"/>
      <c r="D16" s="34"/>
      <c r="E16" s="2">
        <f t="shared" si="0"/>
        <v>0</v>
      </c>
      <c r="F16" s="52">
        <f>+E16-'H25.3月'!E16</f>
        <v>-375</v>
      </c>
    </row>
    <row r="17" spans="1:6" ht="17.25">
      <c r="A17" s="18" t="s">
        <v>16</v>
      </c>
      <c r="B17" s="32"/>
      <c r="C17" s="33"/>
      <c r="D17" s="34"/>
      <c r="E17" s="2">
        <f t="shared" si="0"/>
        <v>0</v>
      </c>
      <c r="F17" s="52">
        <f>+E17-'H25.3月'!E17</f>
        <v>-77</v>
      </c>
    </row>
    <row r="18" spans="1:6" ht="17.25">
      <c r="A18" s="18" t="s">
        <v>17</v>
      </c>
      <c r="B18" s="32"/>
      <c r="C18" s="33"/>
      <c r="D18" s="34"/>
      <c r="E18" s="2">
        <f t="shared" si="0"/>
        <v>0</v>
      </c>
      <c r="F18" s="52">
        <f>+E18-'H25.3月'!E18</f>
        <v>-8</v>
      </c>
    </row>
    <row r="19" spans="1:6" ht="18" thickBot="1">
      <c r="A19" s="38" t="s">
        <v>18</v>
      </c>
      <c r="B19" s="39"/>
      <c r="C19" s="40"/>
      <c r="D19" s="41"/>
      <c r="E19" s="42">
        <f t="shared" si="0"/>
        <v>0</v>
      </c>
      <c r="F19" s="52">
        <f>+E19-'H25.3月'!E19</f>
        <v>-7</v>
      </c>
    </row>
    <row r="20" spans="1:6" ht="17.25">
      <c r="A20" s="17" t="s">
        <v>19</v>
      </c>
      <c r="B20" s="29"/>
      <c r="C20" s="30"/>
      <c r="D20" s="31"/>
      <c r="E20" s="10">
        <f t="shared" si="0"/>
        <v>0</v>
      </c>
      <c r="F20" s="52">
        <f>+E20-'H25.3月'!E20</f>
        <v>-863</v>
      </c>
    </row>
    <row r="21" spans="1:6" ht="17.25">
      <c r="A21" s="18" t="s">
        <v>20</v>
      </c>
      <c r="B21" s="32"/>
      <c r="C21" s="33"/>
      <c r="D21" s="34"/>
      <c r="E21" s="2">
        <f t="shared" si="0"/>
        <v>0</v>
      </c>
      <c r="F21" s="52">
        <f>+E21-'H25.3月'!E21</f>
        <v>-924</v>
      </c>
    </row>
    <row r="22" spans="1:6" ht="17.25">
      <c r="A22" s="18" t="s">
        <v>21</v>
      </c>
      <c r="B22" s="32"/>
      <c r="C22" s="33"/>
      <c r="D22" s="34"/>
      <c r="E22" s="2">
        <f t="shared" si="0"/>
        <v>0</v>
      </c>
      <c r="F22" s="52">
        <f>+E22-'H25.3月'!E22</f>
        <v>-1338</v>
      </c>
    </row>
    <row r="23" spans="1:6" ht="17.25">
      <c r="A23" s="18" t="s">
        <v>22</v>
      </c>
      <c r="B23" s="32"/>
      <c r="C23" s="33"/>
      <c r="D23" s="34"/>
      <c r="E23" s="2">
        <f t="shared" si="0"/>
        <v>0</v>
      </c>
      <c r="F23" s="52">
        <f>+E23-'H25.3月'!E23</f>
        <v>-755</v>
      </c>
    </row>
    <row r="24" spans="1:6" ht="17.25">
      <c r="A24" s="18" t="s">
        <v>23</v>
      </c>
      <c r="B24" s="32"/>
      <c r="C24" s="33"/>
      <c r="D24" s="34"/>
      <c r="E24" s="2">
        <f t="shared" si="0"/>
        <v>0</v>
      </c>
      <c r="F24" s="52">
        <f>+E24-'H25.3月'!E24</f>
        <v>-858</v>
      </c>
    </row>
    <row r="25" spans="1:6" ht="17.25">
      <c r="A25" s="18" t="s">
        <v>24</v>
      </c>
      <c r="B25" s="32"/>
      <c r="C25" s="33"/>
      <c r="D25" s="34"/>
      <c r="E25" s="2">
        <f t="shared" si="0"/>
        <v>0</v>
      </c>
      <c r="F25" s="52">
        <f>+E25-'H25.3月'!E25</f>
        <v>-1076</v>
      </c>
    </row>
    <row r="26" spans="1:6" ht="18" thickBot="1">
      <c r="A26" s="43" t="s">
        <v>25</v>
      </c>
      <c r="B26" s="44">
        <f>SUM(B20:B25)</f>
        <v>0</v>
      </c>
      <c r="C26" s="45">
        <f>SUM(C20:C25)</f>
        <v>0</v>
      </c>
      <c r="D26" s="46">
        <f>SUM(D20:D25)</f>
        <v>0</v>
      </c>
      <c r="E26" s="47">
        <f>SUM(E20:E25)</f>
        <v>0</v>
      </c>
      <c r="F26" s="52">
        <f>+E26-'H25.3月'!E26</f>
        <v>-5814</v>
      </c>
    </row>
    <row r="27" spans="1:6" ht="17.25">
      <c r="A27" s="17" t="s">
        <v>26</v>
      </c>
      <c r="B27" s="29"/>
      <c r="C27" s="30"/>
      <c r="D27" s="31"/>
      <c r="E27" s="10">
        <f>SUM(C27:D27)</f>
        <v>0</v>
      </c>
      <c r="F27" s="52">
        <f>+E27-'H25.3月'!E27</f>
        <v>-859</v>
      </c>
    </row>
    <row r="28" spans="1:6" ht="17.25">
      <c r="A28" s="18" t="s">
        <v>27</v>
      </c>
      <c r="B28" s="32"/>
      <c r="C28" s="33"/>
      <c r="D28" s="34"/>
      <c r="E28" s="2">
        <f>SUM(C28:D28)</f>
        <v>0</v>
      </c>
      <c r="F28" s="52">
        <f>+E28-'H25.3月'!E28</f>
        <v>-1146</v>
      </c>
    </row>
    <row r="29" spans="1:6" ht="17.25">
      <c r="A29" s="18" t="s">
        <v>28</v>
      </c>
      <c r="B29" s="32"/>
      <c r="C29" s="33"/>
      <c r="D29" s="34"/>
      <c r="E29" s="2">
        <f>SUM(C29:D29)</f>
        <v>0</v>
      </c>
      <c r="F29" s="52">
        <f>+E29-'H25.3月'!E29</f>
        <v>-1099</v>
      </c>
    </row>
    <row r="30" spans="1:6" ht="17.25">
      <c r="A30" s="18" t="s">
        <v>29</v>
      </c>
      <c r="B30" s="32"/>
      <c r="C30" s="33"/>
      <c r="D30" s="34"/>
      <c r="E30" s="2">
        <f>SUM(C30:D30)</f>
        <v>0</v>
      </c>
      <c r="F30" s="52">
        <f>+E30-'H25.3月'!E30</f>
        <v>-436</v>
      </c>
    </row>
    <row r="31" spans="1:6" ht="18" thickBot="1">
      <c r="A31" s="43" t="s">
        <v>30</v>
      </c>
      <c r="B31" s="44">
        <f>SUM(B27:B30)</f>
        <v>0</v>
      </c>
      <c r="C31" s="45">
        <f>SUM(C27:C30)</f>
        <v>0</v>
      </c>
      <c r="D31" s="46">
        <f>SUM(D27:D30)</f>
        <v>0</v>
      </c>
      <c r="E31" s="47">
        <f>SUM(E27:E30)</f>
        <v>0</v>
      </c>
      <c r="F31" s="52">
        <f>+E31-'H25.3月'!E31</f>
        <v>-3540</v>
      </c>
    </row>
    <row r="32" spans="1:6" ht="17.25">
      <c r="A32" s="17" t="s">
        <v>31</v>
      </c>
      <c r="B32" s="29"/>
      <c r="C32" s="30"/>
      <c r="D32" s="31"/>
      <c r="E32" s="10">
        <f>SUM(C32:D32)</f>
        <v>0</v>
      </c>
      <c r="F32" s="52">
        <f>+E32-'H25.3月'!E32</f>
        <v>-590</v>
      </c>
    </row>
    <row r="33" spans="1:6" ht="17.25">
      <c r="A33" s="18" t="s">
        <v>32</v>
      </c>
      <c r="B33" s="32"/>
      <c r="C33" s="33"/>
      <c r="D33" s="34"/>
      <c r="E33" s="2">
        <f>SUM(C33:D33)</f>
        <v>0</v>
      </c>
      <c r="F33" s="52">
        <f>+E33-'H25.3月'!E33</f>
        <v>-900</v>
      </c>
    </row>
    <row r="34" spans="1:6" ht="17.25">
      <c r="A34" s="18" t="s">
        <v>33</v>
      </c>
      <c r="B34" s="32"/>
      <c r="C34" s="33"/>
      <c r="D34" s="34"/>
      <c r="E34" s="2">
        <f>SUM(C34:D34)</f>
        <v>0</v>
      </c>
      <c r="F34" s="52">
        <f>+E34-'H25.3月'!E34</f>
        <v>-860</v>
      </c>
    </row>
    <row r="35" spans="1:6" ht="18" thickBot="1">
      <c r="A35" s="43" t="s">
        <v>34</v>
      </c>
      <c r="B35" s="48">
        <f>SUM(B32:B34)</f>
        <v>0</v>
      </c>
      <c r="C35" s="48">
        <f>SUM(C32:C34)</f>
        <v>0</v>
      </c>
      <c r="D35" s="48">
        <f>SUM(D32:D34)</f>
        <v>0</v>
      </c>
      <c r="E35" s="47">
        <f>SUM(E32:E34)</f>
        <v>0</v>
      </c>
      <c r="F35" s="52">
        <f>+E35-'H25.3月'!E35</f>
        <v>-2350</v>
      </c>
    </row>
    <row r="36" spans="1:6" ht="17.25">
      <c r="A36" s="17" t="s">
        <v>35</v>
      </c>
      <c r="B36" s="29"/>
      <c r="C36" s="30"/>
      <c r="D36" s="31"/>
      <c r="E36" s="10">
        <f>SUM(C36:D36)</f>
        <v>0</v>
      </c>
      <c r="F36" s="52">
        <f>+E36-'H25.3月'!E36</f>
        <v>-306</v>
      </c>
    </row>
    <row r="37" spans="1:6" ht="17.25">
      <c r="A37" s="19" t="s">
        <v>36</v>
      </c>
      <c r="B37" s="35"/>
      <c r="C37" s="36"/>
      <c r="D37" s="37"/>
      <c r="E37" s="16">
        <f>SUM(C37:D37)</f>
        <v>0</v>
      </c>
      <c r="F37" s="52" t="e">
        <f>+E37-'H25.3月'!#REF!</f>
        <v>#REF!</v>
      </c>
    </row>
    <row r="38" spans="1:6" ht="17.25">
      <c r="A38" s="20" t="s">
        <v>38</v>
      </c>
      <c r="B38" s="24">
        <f>SUM(B4:B19)+B26+B31+B35+B36+B37</f>
        <v>0</v>
      </c>
      <c r="C38" s="22">
        <f>SUM(C4:C19)+C26+C31+C35+C36+C37</f>
        <v>0</v>
      </c>
      <c r="D38" s="1">
        <f>SUM(D4:D19)+D26+D31+D35+D36+D37</f>
        <v>0</v>
      </c>
      <c r="E38" s="2">
        <f>SUM(E4:E19)+E26+E31+E35+E36+E37</f>
        <v>0</v>
      </c>
      <c r="F38" s="52">
        <f>+E38-'H25.3月'!E37</f>
        <v>-21403</v>
      </c>
    </row>
    <row r="39" spans="1:6" ht="18" thickBot="1">
      <c r="A39" s="21" t="s">
        <v>37</v>
      </c>
      <c r="B39" s="25">
        <f>+B38-B37</f>
        <v>0</v>
      </c>
      <c r="C39" s="23">
        <f>+C38-C37</f>
        <v>0</v>
      </c>
      <c r="D39" s="11">
        <f>+D38-D37</f>
        <v>0</v>
      </c>
      <c r="E39" s="12">
        <f>+E38-E37</f>
        <v>0</v>
      </c>
      <c r="F39" s="52" t="e">
        <f>+E39-'H25.3月'!#REF!</f>
        <v>#REF!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0</v>
      </c>
      <c r="C41" s="5" t="s">
        <v>0</v>
      </c>
      <c r="D41" s="53">
        <f>+B41-'H25.3月'!B39</f>
        <v>-9256</v>
      </c>
      <c r="E41" s="3"/>
    </row>
    <row r="42" spans="1:5" ht="17.25">
      <c r="A42" s="14" t="s">
        <v>43</v>
      </c>
      <c r="B42" s="6">
        <f>+E39</f>
        <v>0</v>
      </c>
      <c r="C42" s="7" t="s">
        <v>44</v>
      </c>
      <c r="D42" s="53">
        <f>+B42-'H25.3月'!B40</f>
        <v>-21403</v>
      </c>
      <c r="E42" s="3"/>
    </row>
    <row r="43" spans="1:5" ht="17.25">
      <c r="A43" s="14" t="s">
        <v>1</v>
      </c>
      <c r="B43" s="6">
        <f>+C39</f>
        <v>0</v>
      </c>
      <c r="C43" s="7" t="s">
        <v>44</v>
      </c>
      <c r="D43" s="53">
        <f>+B43-'H25.3月'!B41</f>
        <v>-10738</v>
      </c>
      <c r="E43" s="3"/>
    </row>
    <row r="44" spans="1:5" ht="18" thickBot="1">
      <c r="A44" s="15" t="s">
        <v>2</v>
      </c>
      <c r="B44" s="8">
        <f>+D39</f>
        <v>0</v>
      </c>
      <c r="C44" s="9" t="s">
        <v>44</v>
      </c>
      <c r="D44" s="53">
        <f>+B44-'H25.3月'!B42</f>
        <v>-10665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37" sqref="D37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68" t="s">
        <v>46</v>
      </c>
      <c r="B1" s="68"/>
      <c r="C1" s="68"/>
      <c r="D1" s="67" t="s">
        <v>50</v>
      </c>
      <c r="E1" s="67"/>
      <c r="F1" s="49"/>
    </row>
    <row r="2" spans="1:6" ht="17.25">
      <c r="A2" s="71" t="s">
        <v>39</v>
      </c>
      <c r="B2" s="69" t="s">
        <v>40</v>
      </c>
      <c r="C2" s="73" t="s">
        <v>45</v>
      </c>
      <c r="D2" s="74"/>
      <c r="E2" s="75"/>
      <c r="F2" s="50" t="s">
        <v>48</v>
      </c>
    </row>
    <row r="3" spans="1:6" ht="18" thickBot="1">
      <c r="A3" s="72"/>
      <c r="B3" s="70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83</v>
      </c>
      <c r="C4" s="30">
        <v>104</v>
      </c>
      <c r="D4" s="31">
        <v>84</v>
      </c>
      <c r="E4" s="10">
        <f aca="true" t="shared" si="0" ref="E4:E25">SUM(C4:D4)</f>
        <v>188</v>
      </c>
      <c r="F4" s="52">
        <f>+'H24.5月'!E4-'H24.4月'!E4</f>
        <v>0</v>
      </c>
    </row>
    <row r="5" spans="1:6" ht="17.25">
      <c r="A5" s="18" t="s">
        <v>4</v>
      </c>
      <c r="B5" s="32">
        <v>802</v>
      </c>
      <c r="C5" s="33">
        <v>907</v>
      </c>
      <c r="D5" s="34">
        <v>874</v>
      </c>
      <c r="E5" s="2">
        <f t="shared" si="0"/>
        <v>1781</v>
      </c>
      <c r="F5" s="52">
        <f>+'H24.5月'!E5-'H24.4月'!E5</f>
        <v>12</v>
      </c>
    </row>
    <row r="6" spans="1:6" ht="17.25">
      <c r="A6" s="18" t="s">
        <v>5</v>
      </c>
      <c r="B6" s="32">
        <v>294</v>
      </c>
      <c r="C6" s="33">
        <v>371</v>
      </c>
      <c r="D6" s="34">
        <v>330</v>
      </c>
      <c r="E6" s="2">
        <f t="shared" si="0"/>
        <v>701</v>
      </c>
      <c r="F6" s="52">
        <f>+'H24.5月'!E6-'H24.4月'!E6</f>
        <v>-2</v>
      </c>
    </row>
    <row r="7" spans="1:6" ht="17.25">
      <c r="A7" s="18" t="s">
        <v>6</v>
      </c>
      <c r="B7" s="32">
        <v>528</v>
      </c>
      <c r="C7" s="33">
        <v>631</v>
      </c>
      <c r="D7" s="34">
        <v>659</v>
      </c>
      <c r="E7" s="2">
        <f t="shared" si="0"/>
        <v>1290</v>
      </c>
      <c r="F7" s="52">
        <f>+'H24.5月'!E7-'H24.4月'!E7</f>
        <v>-5</v>
      </c>
    </row>
    <row r="8" spans="1:6" ht="17.25">
      <c r="A8" s="18" t="s">
        <v>7</v>
      </c>
      <c r="B8" s="32">
        <v>275</v>
      </c>
      <c r="C8" s="33">
        <v>320</v>
      </c>
      <c r="D8" s="34">
        <v>303</v>
      </c>
      <c r="E8" s="2">
        <f t="shared" si="0"/>
        <v>623</v>
      </c>
      <c r="F8" s="52">
        <f>+'H24.5月'!E8-'H24.4月'!E8</f>
        <v>3</v>
      </c>
    </row>
    <row r="9" spans="1:6" ht="17.25">
      <c r="A9" s="18" t="s">
        <v>8</v>
      </c>
      <c r="B9" s="32">
        <v>137</v>
      </c>
      <c r="C9" s="33">
        <v>183</v>
      </c>
      <c r="D9" s="34">
        <v>164</v>
      </c>
      <c r="E9" s="2">
        <f t="shared" si="0"/>
        <v>347</v>
      </c>
      <c r="F9" s="52">
        <f>+'H24.5月'!E9-'H24.4月'!E9</f>
        <v>1</v>
      </c>
    </row>
    <row r="10" spans="1:6" ht="17.25">
      <c r="A10" s="18" t="s">
        <v>9</v>
      </c>
      <c r="B10" s="32">
        <v>86</v>
      </c>
      <c r="C10" s="33">
        <v>118</v>
      </c>
      <c r="D10" s="34">
        <v>120</v>
      </c>
      <c r="E10" s="2">
        <f t="shared" si="0"/>
        <v>238</v>
      </c>
      <c r="F10" s="52">
        <f>+'H24.5月'!E10-'H24.4月'!E10</f>
        <v>2</v>
      </c>
    </row>
    <row r="11" spans="1:6" ht="17.25">
      <c r="A11" s="18" t="s">
        <v>10</v>
      </c>
      <c r="B11" s="32">
        <v>46</v>
      </c>
      <c r="C11" s="33">
        <v>47</v>
      </c>
      <c r="D11" s="34">
        <v>47</v>
      </c>
      <c r="E11" s="2">
        <f t="shared" si="0"/>
        <v>94</v>
      </c>
      <c r="F11" s="52">
        <f>+'H24.5月'!E11-'H24.4月'!E11</f>
        <v>0</v>
      </c>
    </row>
    <row r="12" spans="1:6" ht="17.25">
      <c r="A12" s="18" t="s">
        <v>11</v>
      </c>
      <c r="B12" s="32">
        <v>419</v>
      </c>
      <c r="C12" s="33">
        <v>388</v>
      </c>
      <c r="D12" s="34">
        <v>324</v>
      </c>
      <c r="E12" s="2">
        <f t="shared" si="0"/>
        <v>712</v>
      </c>
      <c r="F12" s="52">
        <f>+'H24.5月'!E12-'H24.4月'!E12</f>
        <v>0</v>
      </c>
    </row>
    <row r="13" spans="1:6" ht="17.25">
      <c r="A13" s="18" t="s">
        <v>12</v>
      </c>
      <c r="B13" s="32">
        <v>846</v>
      </c>
      <c r="C13" s="33">
        <v>956</v>
      </c>
      <c r="D13" s="34">
        <v>895</v>
      </c>
      <c r="E13" s="2">
        <f t="shared" si="0"/>
        <v>1851</v>
      </c>
      <c r="F13" s="52">
        <f>+'H24.5月'!E13-'H24.4月'!E13</f>
        <v>5</v>
      </c>
    </row>
    <row r="14" spans="1:6" ht="17.25">
      <c r="A14" s="18" t="s">
        <v>13</v>
      </c>
      <c r="B14" s="32">
        <v>126</v>
      </c>
      <c r="C14" s="33">
        <v>150</v>
      </c>
      <c r="D14" s="34">
        <v>161</v>
      </c>
      <c r="E14" s="2">
        <f t="shared" si="0"/>
        <v>311</v>
      </c>
      <c r="F14" s="52">
        <f>+'H24.5月'!E14-'H24.4月'!E14</f>
        <v>0</v>
      </c>
    </row>
    <row r="15" spans="1:6" ht="17.25">
      <c r="A15" s="18" t="s">
        <v>14</v>
      </c>
      <c r="B15" s="32">
        <v>330</v>
      </c>
      <c r="C15" s="33">
        <v>359</v>
      </c>
      <c r="D15" s="34">
        <v>327</v>
      </c>
      <c r="E15" s="2">
        <f t="shared" si="0"/>
        <v>686</v>
      </c>
      <c r="F15" s="52">
        <f>+'H24.5月'!E15-'H24.4月'!E15</f>
        <v>5</v>
      </c>
    </row>
    <row r="16" spans="1:6" ht="17.25">
      <c r="A16" s="18" t="s">
        <v>15</v>
      </c>
      <c r="B16" s="32">
        <v>160</v>
      </c>
      <c r="C16" s="33">
        <v>180</v>
      </c>
      <c r="D16" s="34">
        <v>186</v>
      </c>
      <c r="E16" s="2">
        <f t="shared" si="0"/>
        <v>366</v>
      </c>
      <c r="F16" s="52">
        <f>+'H24.5月'!E16-'H24.4月'!E16</f>
        <v>2</v>
      </c>
    </row>
    <row r="17" spans="1:6" ht="17.25">
      <c r="A17" s="18" t="s">
        <v>16</v>
      </c>
      <c r="B17" s="32">
        <v>22</v>
      </c>
      <c r="C17" s="33">
        <v>42</v>
      </c>
      <c r="D17" s="34">
        <v>37</v>
      </c>
      <c r="E17" s="2">
        <f t="shared" si="0"/>
        <v>79</v>
      </c>
      <c r="F17" s="52">
        <f>+'H24.5月'!E17-'H24.4月'!E17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+'H24.5月'!E18-'H24.4月'!E18</f>
        <v>0</v>
      </c>
    </row>
    <row r="19" spans="1:6" ht="18" thickBot="1">
      <c r="A19" s="38" t="s">
        <v>18</v>
      </c>
      <c r="B19" s="39">
        <v>3</v>
      </c>
      <c r="C19" s="40">
        <v>3</v>
      </c>
      <c r="D19" s="41">
        <v>4</v>
      </c>
      <c r="E19" s="42">
        <f t="shared" si="0"/>
        <v>7</v>
      </c>
      <c r="F19" s="52">
        <f>+'H24.5月'!E19-'H24.4月'!E19</f>
        <v>0</v>
      </c>
    </row>
    <row r="20" spans="1:6" ht="17.25">
      <c r="A20" s="17" t="s">
        <v>19</v>
      </c>
      <c r="B20" s="29">
        <v>410</v>
      </c>
      <c r="C20" s="30">
        <v>419</v>
      </c>
      <c r="D20" s="31">
        <v>415</v>
      </c>
      <c r="E20" s="10">
        <f t="shared" si="0"/>
        <v>834</v>
      </c>
      <c r="F20" s="52">
        <f>+'H24.5月'!E20-'H24.4月'!E20</f>
        <v>6</v>
      </c>
    </row>
    <row r="21" spans="1:6" ht="17.25">
      <c r="A21" s="18" t="s">
        <v>20</v>
      </c>
      <c r="B21" s="32">
        <v>429</v>
      </c>
      <c r="C21" s="33">
        <v>489</v>
      </c>
      <c r="D21" s="34">
        <v>455</v>
      </c>
      <c r="E21" s="2">
        <f t="shared" si="0"/>
        <v>944</v>
      </c>
      <c r="F21" s="52">
        <f>+'H24.5月'!E21-'H24.4月'!E21</f>
        <v>0</v>
      </c>
    </row>
    <row r="22" spans="1:6" ht="17.25">
      <c r="A22" s="18" t="s">
        <v>21</v>
      </c>
      <c r="B22" s="32">
        <v>573</v>
      </c>
      <c r="C22" s="33">
        <v>660</v>
      </c>
      <c r="D22" s="34">
        <v>628</v>
      </c>
      <c r="E22" s="2">
        <f t="shared" si="0"/>
        <v>1288</v>
      </c>
      <c r="F22" s="52">
        <f>+'H24.5月'!E22-'H24.4月'!E22</f>
        <v>-4</v>
      </c>
    </row>
    <row r="23" spans="1:6" ht="17.25">
      <c r="A23" s="18" t="s">
        <v>22</v>
      </c>
      <c r="B23" s="32">
        <v>319</v>
      </c>
      <c r="C23" s="33">
        <v>377</v>
      </c>
      <c r="D23" s="34">
        <v>388</v>
      </c>
      <c r="E23" s="2">
        <f t="shared" si="0"/>
        <v>765</v>
      </c>
      <c r="F23" s="52">
        <f>+'H24.5月'!E23-'H24.4月'!E23</f>
        <v>1</v>
      </c>
    </row>
    <row r="24" spans="1:6" ht="17.25">
      <c r="A24" s="18" t="s">
        <v>23</v>
      </c>
      <c r="B24" s="32">
        <v>356</v>
      </c>
      <c r="C24" s="33">
        <v>434</v>
      </c>
      <c r="D24" s="34">
        <v>426</v>
      </c>
      <c r="E24" s="2">
        <f t="shared" si="0"/>
        <v>860</v>
      </c>
      <c r="F24" s="52">
        <f>+'H24.5月'!E24-'H24.4月'!E24</f>
        <v>-2</v>
      </c>
    </row>
    <row r="25" spans="1:6" ht="17.25">
      <c r="A25" s="18" t="s">
        <v>24</v>
      </c>
      <c r="B25" s="32">
        <v>448</v>
      </c>
      <c r="C25" s="33">
        <v>533</v>
      </c>
      <c r="D25" s="34">
        <v>541</v>
      </c>
      <c r="E25" s="2">
        <f t="shared" si="0"/>
        <v>1074</v>
      </c>
      <c r="F25" s="52">
        <f>+'H24.5月'!E25-'H24.4月'!E25</f>
        <v>-6</v>
      </c>
    </row>
    <row r="26" spans="1:6" ht="18" thickBot="1">
      <c r="A26" s="43" t="s">
        <v>25</v>
      </c>
      <c r="B26" s="44">
        <f>SUM(B20:B25)</f>
        <v>2535</v>
      </c>
      <c r="C26" s="45">
        <f>SUM(C20:C25)</f>
        <v>2912</v>
      </c>
      <c r="D26" s="46">
        <f>SUM(D20:D25)</f>
        <v>2853</v>
      </c>
      <c r="E26" s="47">
        <f>SUM(E20:E25)</f>
        <v>5765</v>
      </c>
      <c r="F26" s="52">
        <f>+'H24.5月'!E26-'H24.4月'!E26</f>
        <v>-5</v>
      </c>
    </row>
    <row r="27" spans="1:6" ht="17.25">
      <c r="A27" s="17" t="s">
        <v>26</v>
      </c>
      <c r="B27" s="29">
        <v>411</v>
      </c>
      <c r="C27" s="30">
        <v>432</v>
      </c>
      <c r="D27" s="31">
        <v>429</v>
      </c>
      <c r="E27" s="10">
        <f>SUM(C27:D27)</f>
        <v>861</v>
      </c>
      <c r="F27" s="52">
        <f>+'H24.5月'!E27-'H24.4月'!E27</f>
        <v>3</v>
      </c>
    </row>
    <row r="28" spans="1:6" ht="17.25">
      <c r="A28" s="18" t="s">
        <v>27</v>
      </c>
      <c r="B28" s="32">
        <v>488</v>
      </c>
      <c r="C28" s="33">
        <v>574</v>
      </c>
      <c r="D28" s="34">
        <v>579</v>
      </c>
      <c r="E28" s="2">
        <f>SUM(C28:D28)</f>
        <v>1153</v>
      </c>
      <c r="F28" s="52">
        <f>+'H24.5月'!E28-'H24.4月'!E28</f>
        <v>-12</v>
      </c>
    </row>
    <row r="29" spans="1:6" ht="17.25">
      <c r="A29" s="18" t="s">
        <v>28</v>
      </c>
      <c r="B29" s="32">
        <v>439</v>
      </c>
      <c r="C29" s="33">
        <v>459</v>
      </c>
      <c r="D29" s="34">
        <v>587</v>
      </c>
      <c r="E29" s="2">
        <f>SUM(C29:D29)</f>
        <v>1046</v>
      </c>
      <c r="F29" s="52">
        <f>+'H24.5月'!E29-'H24.4月'!E29</f>
        <v>-3</v>
      </c>
    </row>
    <row r="30" spans="1:6" ht="17.25">
      <c r="A30" s="18" t="s">
        <v>29</v>
      </c>
      <c r="B30" s="32">
        <v>187</v>
      </c>
      <c r="C30" s="33">
        <v>207</v>
      </c>
      <c r="D30" s="34">
        <v>221</v>
      </c>
      <c r="E30" s="2">
        <f>SUM(C30:D30)</f>
        <v>428</v>
      </c>
      <c r="F30" s="52">
        <f>+'H24.5月'!E30-'H24.4月'!E30</f>
        <v>-2</v>
      </c>
    </row>
    <row r="31" spans="1:6" ht="18" thickBot="1">
      <c r="A31" s="43" t="s">
        <v>30</v>
      </c>
      <c r="B31" s="44">
        <f>SUM(B27:B30)</f>
        <v>1525</v>
      </c>
      <c r="C31" s="45">
        <f>SUM(C27:C30)</f>
        <v>1672</v>
      </c>
      <c r="D31" s="46">
        <f>SUM(D27:D30)</f>
        <v>1816</v>
      </c>
      <c r="E31" s="47">
        <f>SUM(E27:E30)</f>
        <v>3488</v>
      </c>
      <c r="F31" s="52">
        <f>+'H24.5月'!E31-'H24.4月'!E31</f>
        <v>-14</v>
      </c>
    </row>
    <row r="32" spans="1:6" ht="17.25">
      <c r="A32" s="17" t="s">
        <v>31</v>
      </c>
      <c r="B32" s="29">
        <v>195</v>
      </c>
      <c r="C32" s="30">
        <v>301</v>
      </c>
      <c r="D32" s="31">
        <v>290</v>
      </c>
      <c r="E32" s="10">
        <f>SUM(C32:D32)</f>
        <v>591</v>
      </c>
      <c r="F32" s="52">
        <f>+'H24.5月'!E32-'H24.4月'!E32</f>
        <v>6</v>
      </c>
    </row>
    <row r="33" spans="1:6" ht="17.25">
      <c r="A33" s="18" t="s">
        <v>32</v>
      </c>
      <c r="B33" s="32">
        <v>283</v>
      </c>
      <c r="C33" s="33">
        <v>449</v>
      </c>
      <c r="D33" s="34">
        <v>452</v>
      </c>
      <c r="E33" s="2">
        <f>SUM(C33:D33)</f>
        <v>901</v>
      </c>
      <c r="F33" s="52">
        <f>+'H24.5月'!E33-'H24.4月'!E33</f>
        <v>-2</v>
      </c>
    </row>
    <row r="34" spans="1:6" ht="17.25">
      <c r="A34" s="18" t="s">
        <v>33</v>
      </c>
      <c r="B34" s="32">
        <v>276</v>
      </c>
      <c r="C34" s="33">
        <v>426</v>
      </c>
      <c r="D34" s="34">
        <v>419</v>
      </c>
      <c r="E34" s="2">
        <f>SUM(C34:D34)</f>
        <v>845</v>
      </c>
      <c r="F34" s="52">
        <f>+'H24.5月'!E34-'H24.4月'!E34</f>
        <v>1</v>
      </c>
    </row>
    <row r="35" spans="1:6" ht="18" thickBot="1">
      <c r="A35" s="43" t="s">
        <v>34</v>
      </c>
      <c r="B35" s="48">
        <f>SUM(B32:B34)</f>
        <v>754</v>
      </c>
      <c r="C35" s="48">
        <f>SUM(C32:C34)</f>
        <v>1176</v>
      </c>
      <c r="D35" s="48">
        <f>SUM(D32:D34)</f>
        <v>1161</v>
      </c>
      <c r="E35" s="47">
        <f>SUM(E32:E34)</f>
        <v>2337</v>
      </c>
      <c r="F35" s="52">
        <f>+'H24.5月'!E35-'H24.4月'!E35</f>
        <v>5</v>
      </c>
    </row>
    <row r="36" spans="1:6" ht="17.25">
      <c r="A36" s="17" t="s">
        <v>35</v>
      </c>
      <c r="B36" s="29">
        <v>149</v>
      </c>
      <c r="C36" s="30">
        <v>143</v>
      </c>
      <c r="D36" s="31">
        <v>161</v>
      </c>
      <c r="E36" s="10">
        <f>SUM(C36:D36)</f>
        <v>304</v>
      </c>
      <c r="F36" s="52">
        <f>+'H24.5月'!E36-'H24.4月'!E36</f>
        <v>0</v>
      </c>
    </row>
    <row r="37" spans="1:6" ht="17.25">
      <c r="A37" s="19" t="s">
        <v>36</v>
      </c>
      <c r="B37" s="35">
        <v>100</v>
      </c>
      <c r="C37" s="36">
        <v>130</v>
      </c>
      <c r="D37" s="37">
        <v>149</v>
      </c>
      <c r="E37" s="16">
        <f>SUM(C37:D37)</f>
        <v>279</v>
      </c>
      <c r="F37" s="52">
        <f>+'H24.5月'!E37-'H24.4月'!E37</f>
        <v>0</v>
      </c>
    </row>
    <row r="38" spans="1:6" ht="17.25">
      <c r="A38" s="20" t="s">
        <v>38</v>
      </c>
      <c r="B38" s="24">
        <f>SUM(B4:B19)+B26+B31+B35+B36+B37</f>
        <v>9224</v>
      </c>
      <c r="C38" s="22">
        <f>SUM(C4:C19)+C26+C31+C35+C36+C37</f>
        <v>10799</v>
      </c>
      <c r="D38" s="1">
        <f>SUM(D4:D19)+D26+D31+D35+D36+D37</f>
        <v>10656</v>
      </c>
      <c r="E38" s="2">
        <f>SUM(E4:E19)+E26+E31+E35+E36+E37</f>
        <v>21455</v>
      </c>
      <c r="F38" s="52">
        <f>+'H24.5月'!E38-'H24.4月'!E38</f>
        <v>9</v>
      </c>
    </row>
    <row r="39" spans="1:6" ht="18" thickBot="1">
      <c r="A39" s="21" t="s">
        <v>37</v>
      </c>
      <c r="B39" s="25">
        <f>+B38-B37</f>
        <v>9124</v>
      </c>
      <c r="C39" s="23">
        <f>+C38-C37</f>
        <v>10669</v>
      </c>
      <c r="D39" s="11">
        <f>+D38-D37</f>
        <v>10507</v>
      </c>
      <c r="E39" s="12">
        <f>+E38-E37</f>
        <v>21176</v>
      </c>
      <c r="F39" s="52">
        <f>+'H24.5月'!E39-'H24.4月'!E39</f>
        <v>9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9124</v>
      </c>
      <c r="C41" s="5" t="s">
        <v>0</v>
      </c>
      <c r="D41" s="53">
        <f>+B41-'H24.4月'!B41</f>
        <v>27</v>
      </c>
      <c r="E41" s="3"/>
    </row>
    <row r="42" spans="1:5" ht="17.25">
      <c r="A42" s="14" t="s">
        <v>43</v>
      </c>
      <c r="B42" s="6">
        <f>+E39</f>
        <v>21176</v>
      </c>
      <c r="C42" s="7" t="s">
        <v>44</v>
      </c>
      <c r="D42" s="53">
        <f>+B42-'H24.4月'!B42</f>
        <v>9</v>
      </c>
      <c r="E42" s="3"/>
    </row>
    <row r="43" spans="1:5" ht="17.25">
      <c r="A43" s="14" t="s">
        <v>1</v>
      </c>
      <c r="B43" s="6">
        <f>+C39</f>
        <v>10669</v>
      </c>
      <c r="C43" s="7" t="s">
        <v>44</v>
      </c>
      <c r="D43" s="53">
        <f>+B43-'H24.4月'!B43</f>
        <v>2</v>
      </c>
      <c r="E43" s="3"/>
    </row>
    <row r="44" spans="1:5" ht="18" thickBot="1">
      <c r="A44" s="15" t="s">
        <v>2</v>
      </c>
      <c r="B44" s="8">
        <f>+D39</f>
        <v>10507</v>
      </c>
      <c r="C44" s="9" t="s">
        <v>44</v>
      </c>
      <c r="D44" s="53">
        <f>+B44-'H24.4月'!B44</f>
        <v>7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5">
      <selection activeCell="D38" sqref="D38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8.625" style="0" bestFit="1" customWidth="1"/>
  </cols>
  <sheetData>
    <row r="1" spans="1:5" ht="18" thickBot="1">
      <c r="A1" s="68" t="s">
        <v>46</v>
      </c>
      <c r="B1" s="68"/>
      <c r="C1" s="68"/>
      <c r="D1" s="67" t="s">
        <v>51</v>
      </c>
      <c r="E1" s="67"/>
    </row>
    <row r="2" spans="1:6" ht="17.25">
      <c r="A2" s="71" t="s">
        <v>39</v>
      </c>
      <c r="B2" s="69" t="s">
        <v>40</v>
      </c>
      <c r="C2" s="73" t="s">
        <v>45</v>
      </c>
      <c r="D2" s="74"/>
      <c r="E2" s="75"/>
      <c r="F2" s="50" t="s">
        <v>48</v>
      </c>
    </row>
    <row r="3" spans="1:6" ht="18" thickBot="1">
      <c r="A3" s="72"/>
      <c r="B3" s="70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84</v>
      </c>
      <c r="C4" s="30">
        <v>104</v>
      </c>
      <c r="D4" s="31">
        <v>85</v>
      </c>
      <c r="E4" s="10">
        <f aca="true" t="shared" si="0" ref="E4:E25">SUM(C4:D4)</f>
        <v>189</v>
      </c>
      <c r="F4" s="52">
        <f>+E4-'H24.5月'!E4</f>
        <v>1</v>
      </c>
    </row>
    <row r="5" spans="1:6" ht="17.25">
      <c r="A5" s="18" t="s">
        <v>4</v>
      </c>
      <c r="B5" s="32">
        <v>804</v>
      </c>
      <c r="C5" s="33">
        <v>911</v>
      </c>
      <c r="D5" s="34">
        <v>875</v>
      </c>
      <c r="E5" s="2">
        <f t="shared" si="0"/>
        <v>1786</v>
      </c>
      <c r="F5" s="52">
        <f>+E5-'H24.5月'!E5</f>
        <v>5</v>
      </c>
    </row>
    <row r="6" spans="1:6" ht="17.25">
      <c r="A6" s="18" t="s">
        <v>5</v>
      </c>
      <c r="B6" s="32">
        <v>292</v>
      </c>
      <c r="C6" s="33">
        <v>370</v>
      </c>
      <c r="D6" s="34">
        <v>328</v>
      </c>
      <c r="E6" s="2">
        <f t="shared" si="0"/>
        <v>698</v>
      </c>
      <c r="F6" s="52">
        <f>+E6-'H24.5月'!E6</f>
        <v>-3</v>
      </c>
    </row>
    <row r="7" spans="1:6" ht="17.25">
      <c r="A7" s="18" t="s">
        <v>6</v>
      </c>
      <c r="B7" s="32">
        <v>529</v>
      </c>
      <c r="C7" s="33">
        <v>633</v>
      </c>
      <c r="D7" s="34">
        <v>658</v>
      </c>
      <c r="E7" s="2">
        <f t="shared" si="0"/>
        <v>1291</v>
      </c>
      <c r="F7" s="52">
        <f>+E7-'H24.5月'!E7</f>
        <v>1</v>
      </c>
    </row>
    <row r="8" spans="1:6" ht="17.25">
      <c r="A8" s="18" t="s">
        <v>7</v>
      </c>
      <c r="B8" s="32">
        <v>278</v>
      </c>
      <c r="C8" s="33">
        <v>326</v>
      </c>
      <c r="D8" s="34">
        <v>304</v>
      </c>
      <c r="E8" s="2">
        <f t="shared" si="0"/>
        <v>630</v>
      </c>
      <c r="F8" s="52">
        <f>+E8-'H24.5月'!E8</f>
        <v>7</v>
      </c>
    </row>
    <row r="9" spans="1:6" ht="17.25">
      <c r="A9" s="18" t="s">
        <v>8</v>
      </c>
      <c r="B9" s="32">
        <v>137</v>
      </c>
      <c r="C9" s="33">
        <v>181</v>
      </c>
      <c r="D9" s="34">
        <v>164</v>
      </c>
      <c r="E9" s="2">
        <f t="shared" si="0"/>
        <v>345</v>
      </c>
      <c r="F9" s="52">
        <f>+E9-'H24.5月'!E9</f>
        <v>-2</v>
      </c>
    </row>
    <row r="10" spans="1:6" ht="17.25">
      <c r="A10" s="18" t="s">
        <v>9</v>
      </c>
      <c r="B10" s="32">
        <v>86</v>
      </c>
      <c r="C10" s="33">
        <v>118</v>
      </c>
      <c r="D10" s="34">
        <v>120</v>
      </c>
      <c r="E10" s="2">
        <f t="shared" si="0"/>
        <v>238</v>
      </c>
      <c r="F10" s="52">
        <f>+E10-'H24.5月'!E10</f>
        <v>0</v>
      </c>
    </row>
    <row r="11" spans="1:6" ht="17.25">
      <c r="A11" s="18" t="s">
        <v>10</v>
      </c>
      <c r="B11" s="32">
        <v>46</v>
      </c>
      <c r="C11" s="33">
        <v>47</v>
      </c>
      <c r="D11" s="34">
        <v>47</v>
      </c>
      <c r="E11" s="2">
        <f t="shared" si="0"/>
        <v>94</v>
      </c>
      <c r="F11" s="52">
        <f>+E11-'H24.5月'!E11</f>
        <v>0</v>
      </c>
    </row>
    <row r="12" spans="1:6" ht="17.25">
      <c r="A12" s="18" t="s">
        <v>11</v>
      </c>
      <c r="B12" s="32">
        <v>420</v>
      </c>
      <c r="C12" s="33">
        <v>385</v>
      </c>
      <c r="D12" s="34">
        <v>327</v>
      </c>
      <c r="E12" s="2">
        <f t="shared" si="0"/>
        <v>712</v>
      </c>
      <c r="F12" s="52">
        <f>+E12-'H24.5月'!E12</f>
        <v>0</v>
      </c>
    </row>
    <row r="13" spans="1:6" ht="17.25">
      <c r="A13" s="18" t="s">
        <v>12</v>
      </c>
      <c r="B13" s="32">
        <v>849</v>
      </c>
      <c r="C13" s="33">
        <v>963</v>
      </c>
      <c r="D13" s="34">
        <v>895</v>
      </c>
      <c r="E13" s="2">
        <f t="shared" si="0"/>
        <v>1858</v>
      </c>
      <c r="F13" s="52">
        <f>+E13-'H24.5月'!E13</f>
        <v>7</v>
      </c>
    </row>
    <row r="14" spans="1:6" ht="17.25">
      <c r="A14" s="18" t="s">
        <v>13</v>
      </c>
      <c r="B14" s="32">
        <v>126</v>
      </c>
      <c r="C14" s="33">
        <v>150</v>
      </c>
      <c r="D14" s="34">
        <v>160</v>
      </c>
      <c r="E14" s="2">
        <f t="shared" si="0"/>
        <v>310</v>
      </c>
      <c r="F14" s="52">
        <f>+E14-'H24.5月'!E14</f>
        <v>-1</v>
      </c>
    </row>
    <row r="15" spans="1:6" ht="17.25">
      <c r="A15" s="18" t="s">
        <v>14</v>
      </c>
      <c r="B15" s="32">
        <v>328</v>
      </c>
      <c r="C15" s="33">
        <v>357</v>
      </c>
      <c r="D15" s="34">
        <v>328</v>
      </c>
      <c r="E15" s="2">
        <f t="shared" si="0"/>
        <v>685</v>
      </c>
      <c r="F15" s="52">
        <f>+E15-'H24.5月'!E15</f>
        <v>-1</v>
      </c>
    </row>
    <row r="16" spans="1:6" ht="17.25">
      <c r="A16" s="18" t="s">
        <v>15</v>
      </c>
      <c r="B16" s="32">
        <v>160</v>
      </c>
      <c r="C16" s="33">
        <v>180</v>
      </c>
      <c r="D16" s="34">
        <v>186</v>
      </c>
      <c r="E16" s="2">
        <f t="shared" si="0"/>
        <v>366</v>
      </c>
      <c r="F16" s="52">
        <f>+E16-'H24.5月'!E16</f>
        <v>0</v>
      </c>
    </row>
    <row r="17" spans="1:6" ht="17.25">
      <c r="A17" s="18" t="s">
        <v>16</v>
      </c>
      <c r="B17" s="32">
        <v>22</v>
      </c>
      <c r="C17" s="33">
        <v>42</v>
      </c>
      <c r="D17" s="34">
        <v>37</v>
      </c>
      <c r="E17" s="2">
        <f t="shared" si="0"/>
        <v>79</v>
      </c>
      <c r="F17" s="52">
        <f>+E17-'H24.5月'!E17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+E18-'H24.5月'!E18</f>
        <v>0</v>
      </c>
    </row>
    <row r="19" spans="1:6" ht="18" thickBot="1">
      <c r="A19" s="38" t="s">
        <v>18</v>
      </c>
      <c r="B19" s="39">
        <v>3</v>
      </c>
      <c r="C19" s="40">
        <v>3</v>
      </c>
      <c r="D19" s="41">
        <v>4</v>
      </c>
      <c r="E19" s="42">
        <f t="shared" si="0"/>
        <v>7</v>
      </c>
      <c r="F19" s="52">
        <f>+E19-'H24.5月'!E19</f>
        <v>0</v>
      </c>
    </row>
    <row r="20" spans="1:6" ht="17.25">
      <c r="A20" s="17" t="s">
        <v>19</v>
      </c>
      <c r="B20" s="29">
        <v>409</v>
      </c>
      <c r="C20" s="30">
        <v>421</v>
      </c>
      <c r="D20" s="31">
        <v>415</v>
      </c>
      <c r="E20" s="10">
        <f t="shared" si="0"/>
        <v>836</v>
      </c>
      <c r="F20" s="52">
        <f>+E20-'H24.5月'!E20</f>
        <v>2</v>
      </c>
    </row>
    <row r="21" spans="1:6" ht="17.25">
      <c r="A21" s="18" t="s">
        <v>20</v>
      </c>
      <c r="B21" s="32">
        <v>428</v>
      </c>
      <c r="C21" s="33">
        <v>488</v>
      </c>
      <c r="D21" s="34">
        <v>453</v>
      </c>
      <c r="E21" s="2">
        <f t="shared" si="0"/>
        <v>941</v>
      </c>
      <c r="F21" s="52">
        <f>+E21-'H24.5月'!E21</f>
        <v>-3</v>
      </c>
    </row>
    <row r="22" spans="1:6" ht="17.25">
      <c r="A22" s="18" t="s">
        <v>21</v>
      </c>
      <c r="B22" s="32">
        <v>572</v>
      </c>
      <c r="C22" s="33">
        <v>657</v>
      </c>
      <c r="D22" s="34">
        <v>630</v>
      </c>
      <c r="E22" s="2">
        <f t="shared" si="0"/>
        <v>1287</v>
      </c>
      <c r="F22" s="52">
        <f>+E22-'H24.5月'!E22</f>
        <v>-1</v>
      </c>
    </row>
    <row r="23" spans="1:6" ht="17.25">
      <c r="A23" s="18" t="s">
        <v>22</v>
      </c>
      <c r="B23" s="32">
        <v>317</v>
      </c>
      <c r="C23" s="33">
        <v>374</v>
      </c>
      <c r="D23" s="34">
        <v>385</v>
      </c>
      <c r="E23" s="2">
        <f t="shared" si="0"/>
        <v>759</v>
      </c>
      <c r="F23" s="52">
        <f>+E23-'H24.5月'!E23</f>
        <v>-6</v>
      </c>
    </row>
    <row r="24" spans="1:6" ht="17.25">
      <c r="A24" s="18" t="s">
        <v>23</v>
      </c>
      <c r="B24" s="32">
        <v>356</v>
      </c>
      <c r="C24" s="33">
        <v>434</v>
      </c>
      <c r="D24" s="34">
        <v>428</v>
      </c>
      <c r="E24" s="2">
        <f t="shared" si="0"/>
        <v>862</v>
      </c>
      <c r="F24" s="52">
        <f>+E24-'H24.5月'!E24</f>
        <v>2</v>
      </c>
    </row>
    <row r="25" spans="1:6" ht="17.25">
      <c r="A25" s="18" t="s">
        <v>24</v>
      </c>
      <c r="B25" s="32">
        <v>451</v>
      </c>
      <c r="C25" s="33">
        <v>533</v>
      </c>
      <c r="D25" s="34">
        <v>542</v>
      </c>
      <c r="E25" s="2">
        <f t="shared" si="0"/>
        <v>1075</v>
      </c>
      <c r="F25" s="52">
        <f>+E25-'H24.5月'!E25</f>
        <v>1</v>
      </c>
    </row>
    <row r="26" spans="1:6" ht="18" thickBot="1">
      <c r="A26" s="43" t="s">
        <v>25</v>
      </c>
      <c r="B26" s="44">
        <f>SUM(B20:B25)</f>
        <v>2533</v>
      </c>
      <c r="C26" s="45">
        <f>SUM(C20:C25)</f>
        <v>2907</v>
      </c>
      <c r="D26" s="46">
        <f>SUM(D20:D25)</f>
        <v>2853</v>
      </c>
      <c r="E26" s="47">
        <f>SUM(E20:E25)</f>
        <v>5760</v>
      </c>
      <c r="F26" s="52">
        <f>+E26-'H24.5月'!E26</f>
        <v>-5</v>
      </c>
    </row>
    <row r="27" spans="1:6" ht="17.25">
      <c r="A27" s="17" t="s">
        <v>26</v>
      </c>
      <c r="B27" s="29">
        <v>412</v>
      </c>
      <c r="C27" s="30">
        <v>432</v>
      </c>
      <c r="D27" s="31">
        <v>428</v>
      </c>
      <c r="E27" s="10">
        <f>SUM(C27:D27)</f>
        <v>860</v>
      </c>
      <c r="F27" s="52">
        <f>+E27-'H24.5月'!E27</f>
        <v>-1</v>
      </c>
    </row>
    <row r="28" spans="1:6" ht="17.25">
      <c r="A28" s="18" t="s">
        <v>27</v>
      </c>
      <c r="B28" s="32">
        <v>485</v>
      </c>
      <c r="C28" s="33">
        <v>569</v>
      </c>
      <c r="D28" s="34">
        <v>576</v>
      </c>
      <c r="E28" s="2">
        <f>SUM(C28:D28)</f>
        <v>1145</v>
      </c>
      <c r="F28" s="52">
        <f>+E28-'H24.5月'!E28</f>
        <v>-8</v>
      </c>
    </row>
    <row r="29" spans="1:6" ht="17.25">
      <c r="A29" s="18" t="s">
        <v>28</v>
      </c>
      <c r="B29" s="32">
        <v>436</v>
      </c>
      <c r="C29" s="33">
        <v>452</v>
      </c>
      <c r="D29" s="34">
        <v>581</v>
      </c>
      <c r="E29" s="2">
        <f>SUM(C29:D29)</f>
        <v>1033</v>
      </c>
      <c r="F29" s="52">
        <f>+E29-'H24.5月'!E29</f>
        <v>-13</v>
      </c>
    </row>
    <row r="30" spans="1:6" ht="17.25">
      <c r="A30" s="18" t="s">
        <v>29</v>
      </c>
      <c r="B30" s="32">
        <v>187</v>
      </c>
      <c r="C30" s="33">
        <v>206</v>
      </c>
      <c r="D30" s="34">
        <v>219</v>
      </c>
      <c r="E30" s="2">
        <f>SUM(C30:D30)</f>
        <v>425</v>
      </c>
      <c r="F30" s="52">
        <f>+E30-'H24.5月'!E30</f>
        <v>-3</v>
      </c>
    </row>
    <row r="31" spans="1:6" ht="18" thickBot="1">
      <c r="A31" s="43" t="s">
        <v>30</v>
      </c>
      <c r="B31" s="44">
        <f>SUM(B27:B30)</f>
        <v>1520</v>
      </c>
      <c r="C31" s="45">
        <f>SUM(C27:C30)</f>
        <v>1659</v>
      </c>
      <c r="D31" s="46">
        <f>SUM(D27:D30)</f>
        <v>1804</v>
      </c>
      <c r="E31" s="47">
        <f>SUM(E27:E30)</f>
        <v>3463</v>
      </c>
      <c r="F31" s="52">
        <f>+E31-'H24.5月'!E31</f>
        <v>-25</v>
      </c>
    </row>
    <row r="32" spans="1:6" ht="17.25">
      <c r="A32" s="17" t="s">
        <v>31</v>
      </c>
      <c r="B32" s="29">
        <v>196</v>
      </c>
      <c r="C32" s="30">
        <v>301</v>
      </c>
      <c r="D32" s="31">
        <v>291</v>
      </c>
      <c r="E32" s="10">
        <f>SUM(C32:D32)</f>
        <v>592</v>
      </c>
      <c r="F32" s="52">
        <f>+E32-'H24.5月'!E32</f>
        <v>1</v>
      </c>
    </row>
    <row r="33" spans="1:6" ht="17.25">
      <c r="A33" s="18" t="s">
        <v>32</v>
      </c>
      <c r="B33" s="32">
        <v>283</v>
      </c>
      <c r="C33" s="33">
        <v>448</v>
      </c>
      <c r="D33" s="34">
        <v>451</v>
      </c>
      <c r="E33" s="2">
        <f>SUM(C33:D33)</f>
        <v>899</v>
      </c>
      <c r="F33" s="52">
        <f>+E33-'H24.5月'!E33</f>
        <v>-2</v>
      </c>
    </row>
    <row r="34" spans="1:6" ht="17.25">
      <c r="A34" s="18" t="s">
        <v>33</v>
      </c>
      <c r="B34" s="32">
        <v>275</v>
      </c>
      <c r="C34" s="33">
        <v>425</v>
      </c>
      <c r="D34" s="34">
        <v>421</v>
      </c>
      <c r="E34" s="2">
        <f>SUM(C34:D34)</f>
        <v>846</v>
      </c>
      <c r="F34" s="52">
        <f>+E34-'H24.5月'!E34</f>
        <v>1</v>
      </c>
    </row>
    <row r="35" spans="1:6" ht="18" thickBot="1">
      <c r="A35" s="43" t="s">
        <v>34</v>
      </c>
      <c r="B35" s="48">
        <f>SUM(B32:B34)</f>
        <v>754</v>
      </c>
      <c r="C35" s="48">
        <f>SUM(C32:C34)</f>
        <v>1174</v>
      </c>
      <c r="D35" s="48">
        <f>SUM(D32:D34)</f>
        <v>1163</v>
      </c>
      <c r="E35" s="47">
        <f>SUM(E32:E34)</f>
        <v>2337</v>
      </c>
      <c r="F35" s="52">
        <f>+E35-'H24.5月'!E35</f>
        <v>0</v>
      </c>
    </row>
    <row r="36" spans="1:6" ht="17.25">
      <c r="A36" s="17" t="s">
        <v>35</v>
      </c>
      <c r="B36" s="29">
        <v>149</v>
      </c>
      <c r="C36" s="30">
        <v>143</v>
      </c>
      <c r="D36" s="31">
        <v>160</v>
      </c>
      <c r="E36" s="10">
        <f>SUM(C36:D36)</f>
        <v>303</v>
      </c>
      <c r="F36" s="52">
        <f>+E36-'H24.5月'!E36</f>
        <v>-1</v>
      </c>
    </row>
    <row r="37" spans="1:6" ht="17.25">
      <c r="A37" s="19" t="s">
        <v>36</v>
      </c>
      <c r="B37" s="35">
        <v>103</v>
      </c>
      <c r="C37" s="36">
        <v>131</v>
      </c>
      <c r="D37" s="37">
        <v>151</v>
      </c>
      <c r="E37" s="16">
        <f>SUM(C37:D37)</f>
        <v>282</v>
      </c>
      <c r="F37" s="52">
        <f>+E37-'H24.5月'!E37</f>
        <v>3</v>
      </c>
    </row>
    <row r="38" spans="1:6" ht="17.25">
      <c r="A38" s="20" t="s">
        <v>38</v>
      </c>
      <c r="B38" s="24">
        <f>SUM(B4:B19)+B26+B31+B35+B36+B37</f>
        <v>9227</v>
      </c>
      <c r="C38" s="22">
        <f>SUM(C4:C19)+C26+C31+C35+C36+C37</f>
        <v>10791</v>
      </c>
      <c r="D38" s="1">
        <f>SUM(D4:D19)+D26+D31+D35+D36+D37</f>
        <v>10650</v>
      </c>
      <c r="E38" s="2">
        <f>SUM(E4:E19)+E26+E31+E35+E36+E37</f>
        <v>21441</v>
      </c>
      <c r="F38" s="52">
        <f>+E38-'H24.5月'!E38</f>
        <v>-14</v>
      </c>
    </row>
    <row r="39" spans="1:6" ht="18" thickBot="1">
      <c r="A39" s="21" t="s">
        <v>37</v>
      </c>
      <c r="B39" s="25">
        <f>+B38-B37</f>
        <v>9124</v>
      </c>
      <c r="C39" s="23">
        <f>+C38-C37</f>
        <v>10660</v>
      </c>
      <c r="D39" s="11">
        <f>+D38-D37</f>
        <v>10499</v>
      </c>
      <c r="E39" s="12">
        <f>+E38-E37</f>
        <v>21159</v>
      </c>
      <c r="F39" s="52">
        <f>+E39-'H24.5月'!E39</f>
        <v>-17</v>
      </c>
    </row>
    <row r="40" spans="1:6" ht="9" customHeight="1" thickBot="1">
      <c r="A40" s="3"/>
      <c r="B40" s="3"/>
      <c r="C40" s="3"/>
      <c r="D40" s="3"/>
      <c r="E40" s="3"/>
      <c r="F40" s="55"/>
    </row>
    <row r="41" spans="1:6" ht="17.25">
      <c r="A41" s="13" t="s">
        <v>42</v>
      </c>
      <c r="B41" s="4">
        <f>+B39</f>
        <v>9124</v>
      </c>
      <c r="C41" s="5" t="s">
        <v>0</v>
      </c>
      <c r="D41" s="53">
        <f>+B41-'H24.5月'!B41</f>
        <v>0</v>
      </c>
      <c r="E41" s="3"/>
      <c r="F41" s="54"/>
    </row>
    <row r="42" spans="1:6" ht="17.25">
      <c r="A42" s="14" t="s">
        <v>43</v>
      </c>
      <c r="B42" s="6">
        <f>+E39</f>
        <v>21159</v>
      </c>
      <c r="C42" s="7" t="s">
        <v>44</v>
      </c>
      <c r="D42" s="53">
        <f>+B42-'H24.5月'!B42</f>
        <v>-17</v>
      </c>
      <c r="E42" s="3"/>
      <c r="F42" s="54"/>
    </row>
    <row r="43" spans="1:6" ht="17.25">
      <c r="A43" s="14" t="s">
        <v>1</v>
      </c>
      <c r="B43" s="6">
        <f>+C39</f>
        <v>10660</v>
      </c>
      <c r="C43" s="7" t="s">
        <v>44</v>
      </c>
      <c r="D43" s="53">
        <f>+B43-'H24.5月'!B43</f>
        <v>-9</v>
      </c>
      <c r="E43" s="3"/>
      <c r="F43" s="54"/>
    </row>
    <row r="44" spans="1:6" ht="18" thickBot="1">
      <c r="A44" s="15" t="s">
        <v>2</v>
      </c>
      <c r="B44" s="8">
        <f>+D39</f>
        <v>10499</v>
      </c>
      <c r="C44" s="9" t="s">
        <v>44</v>
      </c>
      <c r="D44" s="53">
        <f>+B44-'H24.5月'!B44</f>
        <v>-8</v>
      </c>
      <c r="E44" s="3"/>
      <c r="F44" s="54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38" sqref="D38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68" t="s">
        <v>46</v>
      </c>
      <c r="B1" s="68"/>
      <c r="C1" s="68"/>
      <c r="D1" s="67" t="s">
        <v>52</v>
      </c>
      <c r="E1" s="67"/>
      <c r="F1" s="49"/>
    </row>
    <row r="2" spans="1:6" ht="17.25">
      <c r="A2" s="71" t="s">
        <v>39</v>
      </c>
      <c r="B2" s="69" t="s">
        <v>40</v>
      </c>
      <c r="C2" s="73" t="s">
        <v>45</v>
      </c>
      <c r="D2" s="74"/>
      <c r="E2" s="75"/>
      <c r="F2" s="50" t="s">
        <v>48</v>
      </c>
    </row>
    <row r="3" spans="1:6" ht="18" thickBot="1">
      <c r="A3" s="72"/>
      <c r="B3" s="70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84</v>
      </c>
      <c r="C4" s="30">
        <v>104</v>
      </c>
      <c r="D4" s="31">
        <v>85</v>
      </c>
      <c r="E4" s="10">
        <f aca="true" t="shared" si="0" ref="E4:E25">SUM(C4:D4)</f>
        <v>189</v>
      </c>
      <c r="F4" s="52">
        <f>+E4-'H24.6月'!E4</f>
        <v>0</v>
      </c>
    </row>
    <row r="5" spans="1:6" ht="17.25">
      <c r="A5" s="18" t="s">
        <v>4</v>
      </c>
      <c r="B5" s="32">
        <v>805</v>
      </c>
      <c r="C5" s="33">
        <v>913</v>
      </c>
      <c r="D5" s="34">
        <v>875</v>
      </c>
      <c r="E5" s="2">
        <f t="shared" si="0"/>
        <v>1788</v>
      </c>
      <c r="F5" s="52">
        <f>+E5-'H24.6月'!E5</f>
        <v>2</v>
      </c>
    </row>
    <row r="6" spans="1:6" ht="17.25">
      <c r="A6" s="18" t="s">
        <v>5</v>
      </c>
      <c r="B6" s="32">
        <v>295</v>
      </c>
      <c r="C6" s="33">
        <v>374</v>
      </c>
      <c r="D6" s="34">
        <v>334</v>
      </c>
      <c r="E6" s="2">
        <f t="shared" si="0"/>
        <v>708</v>
      </c>
      <c r="F6" s="52">
        <f>+E6-'H24.6月'!E6</f>
        <v>10</v>
      </c>
    </row>
    <row r="7" spans="1:6" ht="17.25">
      <c r="A7" s="18" t="s">
        <v>6</v>
      </c>
      <c r="B7" s="32">
        <v>529</v>
      </c>
      <c r="C7" s="33">
        <v>634</v>
      </c>
      <c r="D7" s="34">
        <v>656</v>
      </c>
      <c r="E7" s="2">
        <f t="shared" si="0"/>
        <v>1290</v>
      </c>
      <c r="F7" s="52">
        <f>+E7-'H24.6月'!E7</f>
        <v>-1</v>
      </c>
    </row>
    <row r="8" spans="1:6" ht="17.25">
      <c r="A8" s="18" t="s">
        <v>7</v>
      </c>
      <c r="B8" s="32">
        <v>277</v>
      </c>
      <c r="C8" s="33">
        <v>325</v>
      </c>
      <c r="D8" s="34">
        <v>303</v>
      </c>
      <c r="E8" s="2">
        <f t="shared" si="0"/>
        <v>628</v>
      </c>
      <c r="F8" s="52">
        <f>+E8-'H24.6月'!E8</f>
        <v>-2</v>
      </c>
    </row>
    <row r="9" spans="1:6" ht="17.25">
      <c r="A9" s="18" t="s">
        <v>8</v>
      </c>
      <c r="B9" s="32">
        <v>137</v>
      </c>
      <c r="C9" s="33">
        <v>180</v>
      </c>
      <c r="D9" s="34">
        <v>163</v>
      </c>
      <c r="E9" s="2">
        <f t="shared" si="0"/>
        <v>343</v>
      </c>
      <c r="F9" s="52">
        <f>+E9-'H24.6月'!E9</f>
        <v>-2</v>
      </c>
    </row>
    <row r="10" spans="1:6" ht="17.25">
      <c r="A10" s="18" t="s">
        <v>9</v>
      </c>
      <c r="B10" s="32">
        <v>86</v>
      </c>
      <c r="C10" s="33">
        <v>118</v>
      </c>
      <c r="D10" s="34">
        <v>120</v>
      </c>
      <c r="E10" s="2">
        <f t="shared" si="0"/>
        <v>238</v>
      </c>
      <c r="F10" s="52">
        <f>+E10-'H24.6月'!E10</f>
        <v>0</v>
      </c>
    </row>
    <row r="11" spans="1:6" ht="17.25">
      <c r="A11" s="18" t="s">
        <v>10</v>
      </c>
      <c r="B11" s="32">
        <v>46</v>
      </c>
      <c r="C11" s="33">
        <v>48</v>
      </c>
      <c r="D11" s="34">
        <v>47</v>
      </c>
      <c r="E11" s="2">
        <f t="shared" si="0"/>
        <v>95</v>
      </c>
      <c r="F11" s="52">
        <f>+E11-'H24.6月'!E11</f>
        <v>1</v>
      </c>
    </row>
    <row r="12" spans="1:6" ht="17.25">
      <c r="A12" s="18" t="s">
        <v>11</v>
      </c>
      <c r="B12" s="32">
        <v>420</v>
      </c>
      <c r="C12" s="33">
        <v>382</v>
      </c>
      <c r="D12" s="34">
        <v>325</v>
      </c>
      <c r="E12" s="2">
        <f t="shared" si="0"/>
        <v>707</v>
      </c>
      <c r="F12" s="52">
        <f>+E12-'H24.6月'!E12</f>
        <v>-5</v>
      </c>
    </row>
    <row r="13" spans="1:6" ht="17.25">
      <c r="A13" s="18" t="s">
        <v>12</v>
      </c>
      <c r="B13" s="32">
        <v>847</v>
      </c>
      <c r="C13" s="33">
        <v>960</v>
      </c>
      <c r="D13" s="34">
        <v>892</v>
      </c>
      <c r="E13" s="2">
        <f t="shared" si="0"/>
        <v>1852</v>
      </c>
      <c r="F13" s="52">
        <f>+E13-'H24.6月'!E13</f>
        <v>-6</v>
      </c>
    </row>
    <row r="14" spans="1:6" ht="17.25">
      <c r="A14" s="18" t="s">
        <v>13</v>
      </c>
      <c r="B14" s="32">
        <v>128</v>
      </c>
      <c r="C14" s="33">
        <v>151</v>
      </c>
      <c r="D14" s="34">
        <v>161</v>
      </c>
      <c r="E14" s="2">
        <f t="shared" si="0"/>
        <v>312</v>
      </c>
      <c r="F14" s="52">
        <f>+E14-'H24.6月'!E14</f>
        <v>2</v>
      </c>
    </row>
    <row r="15" spans="1:6" ht="17.25">
      <c r="A15" s="18" t="s">
        <v>14</v>
      </c>
      <c r="B15" s="32">
        <v>325</v>
      </c>
      <c r="C15" s="33">
        <v>356</v>
      </c>
      <c r="D15" s="34">
        <v>327</v>
      </c>
      <c r="E15" s="2">
        <f t="shared" si="0"/>
        <v>683</v>
      </c>
      <c r="F15" s="52">
        <f>+E15-'H24.6月'!E15</f>
        <v>-2</v>
      </c>
    </row>
    <row r="16" spans="1:6" ht="17.25">
      <c r="A16" s="18" t="s">
        <v>15</v>
      </c>
      <c r="B16" s="32">
        <v>161</v>
      </c>
      <c r="C16" s="33">
        <v>181</v>
      </c>
      <c r="D16" s="34">
        <v>186</v>
      </c>
      <c r="E16" s="2">
        <f t="shared" si="0"/>
        <v>367</v>
      </c>
      <c r="F16" s="52">
        <f>+E16-'H24.6月'!E16</f>
        <v>1</v>
      </c>
    </row>
    <row r="17" spans="1:6" ht="17.25">
      <c r="A17" s="18" t="s">
        <v>16</v>
      </c>
      <c r="B17" s="32">
        <v>22</v>
      </c>
      <c r="C17" s="33">
        <v>42</v>
      </c>
      <c r="D17" s="34">
        <v>37</v>
      </c>
      <c r="E17" s="2">
        <f t="shared" si="0"/>
        <v>79</v>
      </c>
      <c r="F17" s="52">
        <f>+E17-'H24.6月'!E17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+E18-'H24.6月'!E18</f>
        <v>0</v>
      </c>
    </row>
    <row r="19" spans="1:6" ht="18" thickBot="1">
      <c r="A19" s="38" t="s">
        <v>18</v>
      </c>
      <c r="B19" s="39">
        <v>3</v>
      </c>
      <c r="C19" s="40">
        <v>3</v>
      </c>
      <c r="D19" s="41">
        <v>4</v>
      </c>
      <c r="E19" s="42">
        <f t="shared" si="0"/>
        <v>7</v>
      </c>
      <c r="F19" s="52">
        <f>+E19-'H24.6月'!E19</f>
        <v>0</v>
      </c>
    </row>
    <row r="20" spans="1:6" ht="17.25">
      <c r="A20" s="17" t="s">
        <v>19</v>
      </c>
      <c r="B20" s="29">
        <v>410</v>
      </c>
      <c r="C20" s="30">
        <v>420</v>
      </c>
      <c r="D20" s="31">
        <v>417</v>
      </c>
      <c r="E20" s="10">
        <f t="shared" si="0"/>
        <v>837</v>
      </c>
      <c r="F20" s="52">
        <f>+E20-'H24.6月'!E20</f>
        <v>1</v>
      </c>
    </row>
    <row r="21" spans="1:6" ht="17.25">
      <c r="A21" s="18" t="s">
        <v>20</v>
      </c>
      <c r="B21" s="32">
        <v>425</v>
      </c>
      <c r="C21" s="33">
        <v>482</v>
      </c>
      <c r="D21" s="34">
        <v>448</v>
      </c>
      <c r="E21" s="2">
        <f t="shared" si="0"/>
        <v>930</v>
      </c>
      <c r="F21" s="52">
        <f>+E21-'H24.6月'!E21</f>
        <v>-11</v>
      </c>
    </row>
    <row r="22" spans="1:6" ht="17.25">
      <c r="A22" s="18" t="s">
        <v>21</v>
      </c>
      <c r="B22" s="32">
        <v>575</v>
      </c>
      <c r="C22" s="33">
        <v>657</v>
      </c>
      <c r="D22" s="34">
        <v>632</v>
      </c>
      <c r="E22" s="2">
        <f t="shared" si="0"/>
        <v>1289</v>
      </c>
      <c r="F22" s="52">
        <f>+E22-'H24.6月'!E22</f>
        <v>2</v>
      </c>
    </row>
    <row r="23" spans="1:6" ht="17.25">
      <c r="A23" s="18" t="s">
        <v>22</v>
      </c>
      <c r="B23" s="32">
        <v>319</v>
      </c>
      <c r="C23" s="33">
        <v>375</v>
      </c>
      <c r="D23" s="34">
        <v>387</v>
      </c>
      <c r="E23" s="2">
        <f t="shared" si="0"/>
        <v>762</v>
      </c>
      <c r="F23" s="52">
        <f>+E23-'H24.6月'!E23</f>
        <v>3</v>
      </c>
    </row>
    <row r="24" spans="1:6" ht="17.25">
      <c r="A24" s="18" t="s">
        <v>23</v>
      </c>
      <c r="B24" s="32">
        <v>356</v>
      </c>
      <c r="C24" s="33">
        <v>434</v>
      </c>
      <c r="D24" s="34">
        <v>428</v>
      </c>
      <c r="E24" s="2">
        <f t="shared" si="0"/>
        <v>862</v>
      </c>
      <c r="F24" s="52">
        <f>+E24-'H24.6月'!E24</f>
        <v>0</v>
      </c>
    </row>
    <row r="25" spans="1:6" ht="17.25">
      <c r="A25" s="18" t="s">
        <v>24</v>
      </c>
      <c r="B25" s="32">
        <v>450</v>
      </c>
      <c r="C25" s="33">
        <v>532</v>
      </c>
      <c r="D25" s="34">
        <v>540</v>
      </c>
      <c r="E25" s="2">
        <f t="shared" si="0"/>
        <v>1072</v>
      </c>
      <c r="F25" s="52">
        <f>+E25-'H24.6月'!E25</f>
        <v>-3</v>
      </c>
    </row>
    <row r="26" spans="1:6" ht="18" thickBot="1">
      <c r="A26" s="43" t="s">
        <v>25</v>
      </c>
      <c r="B26" s="44">
        <f>SUM(B20:B25)</f>
        <v>2535</v>
      </c>
      <c r="C26" s="45">
        <f>SUM(C20:C25)</f>
        <v>2900</v>
      </c>
      <c r="D26" s="46">
        <f>SUM(D20:D25)</f>
        <v>2852</v>
      </c>
      <c r="E26" s="47">
        <f>SUM(E20:E25)</f>
        <v>5752</v>
      </c>
      <c r="F26" s="52">
        <f>+E26-'H24.6月'!E26</f>
        <v>-8</v>
      </c>
    </row>
    <row r="27" spans="1:6" ht="17.25">
      <c r="A27" s="17" t="s">
        <v>26</v>
      </c>
      <c r="B27" s="29">
        <v>413</v>
      </c>
      <c r="C27" s="30">
        <v>434</v>
      </c>
      <c r="D27" s="31">
        <v>427</v>
      </c>
      <c r="E27" s="10">
        <f>SUM(C27:D27)</f>
        <v>861</v>
      </c>
      <c r="F27" s="52">
        <f>+E27-'H24.6月'!E27</f>
        <v>1</v>
      </c>
    </row>
    <row r="28" spans="1:6" ht="17.25">
      <c r="A28" s="18" t="s">
        <v>27</v>
      </c>
      <c r="B28" s="32">
        <v>488</v>
      </c>
      <c r="C28" s="33">
        <v>569</v>
      </c>
      <c r="D28" s="34">
        <v>578</v>
      </c>
      <c r="E28" s="2">
        <f>SUM(C28:D28)</f>
        <v>1147</v>
      </c>
      <c r="F28" s="52">
        <f>+E28-'H24.6月'!E28</f>
        <v>2</v>
      </c>
    </row>
    <row r="29" spans="1:6" ht="17.25">
      <c r="A29" s="18" t="s">
        <v>28</v>
      </c>
      <c r="B29" s="32">
        <v>435</v>
      </c>
      <c r="C29" s="33">
        <v>452</v>
      </c>
      <c r="D29" s="34">
        <v>585</v>
      </c>
      <c r="E29" s="2">
        <f>SUM(C29:D29)</f>
        <v>1037</v>
      </c>
      <c r="F29" s="52">
        <f>+E29-'H24.6月'!E29</f>
        <v>4</v>
      </c>
    </row>
    <row r="30" spans="1:6" ht="17.25">
      <c r="A30" s="18" t="s">
        <v>29</v>
      </c>
      <c r="B30" s="32">
        <v>187</v>
      </c>
      <c r="C30" s="33">
        <v>206</v>
      </c>
      <c r="D30" s="34">
        <v>219</v>
      </c>
      <c r="E30" s="2">
        <f>SUM(C30:D30)</f>
        <v>425</v>
      </c>
      <c r="F30" s="52">
        <f>+E30-'H24.6月'!E30</f>
        <v>0</v>
      </c>
    </row>
    <row r="31" spans="1:6" ht="18" thickBot="1">
      <c r="A31" s="43" t="s">
        <v>30</v>
      </c>
      <c r="B31" s="44">
        <f>SUM(B27:B30)</f>
        <v>1523</v>
      </c>
      <c r="C31" s="45">
        <f>SUM(C27:C30)</f>
        <v>1661</v>
      </c>
      <c r="D31" s="46">
        <f>SUM(D27:D30)</f>
        <v>1809</v>
      </c>
      <c r="E31" s="47">
        <f>SUM(E27:E30)</f>
        <v>3470</v>
      </c>
      <c r="F31" s="52">
        <f>+E31-'H24.6月'!E31</f>
        <v>7</v>
      </c>
    </row>
    <row r="32" spans="1:6" ht="17.25">
      <c r="A32" s="17" t="s">
        <v>31</v>
      </c>
      <c r="B32" s="29">
        <v>194</v>
      </c>
      <c r="C32" s="30">
        <v>298</v>
      </c>
      <c r="D32" s="31">
        <v>290</v>
      </c>
      <c r="E32" s="10">
        <f>SUM(C32:D32)</f>
        <v>588</v>
      </c>
      <c r="F32" s="52">
        <f>+E32-'H24.6月'!E32</f>
        <v>-4</v>
      </c>
    </row>
    <row r="33" spans="1:6" ht="17.25">
      <c r="A33" s="18" t="s">
        <v>32</v>
      </c>
      <c r="B33" s="32">
        <v>283</v>
      </c>
      <c r="C33" s="33">
        <v>447</v>
      </c>
      <c r="D33" s="34">
        <v>450</v>
      </c>
      <c r="E33" s="2">
        <f>SUM(C33:D33)</f>
        <v>897</v>
      </c>
      <c r="F33" s="52">
        <f>+E33-'H24.6月'!E33</f>
        <v>-2</v>
      </c>
    </row>
    <row r="34" spans="1:6" ht="17.25">
      <c r="A34" s="18" t="s">
        <v>33</v>
      </c>
      <c r="B34" s="32">
        <v>275</v>
      </c>
      <c r="C34" s="33">
        <v>426</v>
      </c>
      <c r="D34" s="34">
        <v>421</v>
      </c>
      <c r="E34" s="2">
        <f>SUM(C34:D34)</f>
        <v>847</v>
      </c>
      <c r="F34" s="52">
        <f>+E34-'H24.6月'!E34</f>
        <v>1</v>
      </c>
    </row>
    <row r="35" spans="1:6" ht="18" thickBot="1">
      <c r="A35" s="43" t="s">
        <v>34</v>
      </c>
      <c r="B35" s="48">
        <f>SUM(B32:B34)</f>
        <v>752</v>
      </c>
      <c r="C35" s="48">
        <f>SUM(C32:C34)</f>
        <v>1171</v>
      </c>
      <c r="D35" s="48">
        <f>SUM(D32:D34)</f>
        <v>1161</v>
      </c>
      <c r="E35" s="47">
        <f>SUM(E32:E34)</f>
        <v>2332</v>
      </c>
      <c r="F35" s="52">
        <f>+E35-'H24.6月'!E35</f>
        <v>-5</v>
      </c>
    </row>
    <row r="36" spans="1:6" ht="17.25">
      <c r="A36" s="17" t="s">
        <v>35</v>
      </c>
      <c r="B36" s="29">
        <v>147</v>
      </c>
      <c r="C36" s="30">
        <v>142</v>
      </c>
      <c r="D36" s="31">
        <v>158</v>
      </c>
      <c r="E36" s="10">
        <f>SUM(C36:D36)</f>
        <v>300</v>
      </c>
      <c r="F36" s="52">
        <f>+E36-'H24.6月'!E36</f>
        <v>-3</v>
      </c>
    </row>
    <row r="37" spans="1:6" ht="17.25">
      <c r="A37" s="19" t="s">
        <v>36</v>
      </c>
      <c r="B37" s="35">
        <v>103</v>
      </c>
      <c r="C37" s="36">
        <v>135</v>
      </c>
      <c r="D37" s="37">
        <v>151</v>
      </c>
      <c r="E37" s="16">
        <f>SUM(C37:D37)</f>
        <v>286</v>
      </c>
      <c r="F37" s="52">
        <f>+E37-'H24.6月'!E37</f>
        <v>4</v>
      </c>
    </row>
    <row r="38" spans="1:6" ht="17.25">
      <c r="A38" s="20" t="s">
        <v>38</v>
      </c>
      <c r="B38" s="24">
        <f>SUM(B4:B19)+B26+B31+B35+B36+B37</f>
        <v>9229</v>
      </c>
      <c r="C38" s="22">
        <f>SUM(C4:C19)+C26+C31+C35+C36+C37</f>
        <v>10787</v>
      </c>
      <c r="D38" s="1">
        <f>SUM(D4:D19)+D26+D31+D35+D36+D37</f>
        <v>10647</v>
      </c>
      <c r="E38" s="2">
        <f>SUM(E4:E19)+E26+E31+E35+E36+E37</f>
        <v>21434</v>
      </c>
      <c r="F38" s="52">
        <f>+E38-'H24.6月'!E38</f>
        <v>-7</v>
      </c>
    </row>
    <row r="39" spans="1:6" ht="18" thickBot="1">
      <c r="A39" s="21" t="s">
        <v>37</v>
      </c>
      <c r="B39" s="25">
        <f>+B38-B37</f>
        <v>9126</v>
      </c>
      <c r="C39" s="23">
        <f>+C38-C37</f>
        <v>10652</v>
      </c>
      <c r="D39" s="11">
        <f>+D38-D37</f>
        <v>10496</v>
      </c>
      <c r="E39" s="12">
        <f>+E38-E37</f>
        <v>21148</v>
      </c>
      <c r="F39" s="52">
        <f>+E39-'H24.6月'!E39</f>
        <v>-11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9126</v>
      </c>
      <c r="C41" s="5" t="s">
        <v>0</v>
      </c>
      <c r="D41" s="53">
        <f>+B41-'H24.6月'!B41</f>
        <v>2</v>
      </c>
      <c r="E41" s="3"/>
    </row>
    <row r="42" spans="1:5" ht="17.25">
      <c r="A42" s="14" t="s">
        <v>43</v>
      </c>
      <c r="B42" s="6">
        <f>+E39</f>
        <v>21148</v>
      </c>
      <c r="C42" s="7" t="s">
        <v>44</v>
      </c>
      <c r="D42" s="53">
        <f>+B42-'H24.6月'!B42</f>
        <v>-11</v>
      </c>
      <c r="E42" s="3"/>
    </row>
    <row r="43" spans="1:5" ht="17.25">
      <c r="A43" s="14" t="s">
        <v>1</v>
      </c>
      <c r="B43" s="6">
        <f>+C39</f>
        <v>10652</v>
      </c>
      <c r="C43" s="7" t="s">
        <v>44</v>
      </c>
      <c r="D43" s="53">
        <f>+B43-'H24.6月'!B43</f>
        <v>-8</v>
      </c>
      <c r="E43" s="3"/>
    </row>
    <row r="44" spans="1:5" ht="18" thickBot="1">
      <c r="A44" s="15" t="s">
        <v>2</v>
      </c>
      <c r="B44" s="8">
        <f>+D39</f>
        <v>10496</v>
      </c>
      <c r="C44" s="9" t="s">
        <v>44</v>
      </c>
      <c r="D44" s="53">
        <f>+B44-'H24.6月'!B44</f>
        <v>-3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7">
      <selection activeCell="A4" sqref="A4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68" t="s">
        <v>46</v>
      </c>
      <c r="B1" s="68"/>
      <c r="C1" s="68"/>
      <c r="D1" s="67" t="s">
        <v>53</v>
      </c>
      <c r="E1" s="67"/>
      <c r="F1" s="49"/>
    </row>
    <row r="2" spans="1:6" ht="17.25">
      <c r="A2" s="71" t="s">
        <v>39</v>
      </c>
      <c r="B2" s="69" t="s">
        <v>40</v>
      </c>
      <c r="C2" s="73" t="s">
        <v>45</v>
      </c>
      <c r="D2" s="74"/>
      <c r="E2" s="75"/>
      <c r="F2" s="50" t="s">
        <v>48</v>
      </c>
    </row>
    <row r="3" spans="1:6" ht="18" thickBot="1">
      <c r="A3" s="72"/>
      <c r="B3" s="70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84</v>
      </c>
      <c r="C4" s="30">
        <v>104</v>
      </c>
      <c r="D4" s="31">
        <v>85</v>
      </c>
      <c r="E4" s="10">
        <f aca="true" t="shared" si="0" ref="E4:E25">SUM(C4:D4)</f>
        <v>189</v>
      </c>
      <c r="F4" s="52">
        <f>+E4-'H24.7月'!E4</f>
        <v>0</v>
      </c>
    </row>
    <row r="5" spans="1:6" ht="17.25">
      <c r="A5" s="18" t="s">
        <v>4</v>
      </c>
      <c r="B5" s="32">
        <v>817</v>
      </c>
      <c r="C5" s="33">
        <v>924</v>
      </c>
      <c r="D5" s="34">
        <v>890</v>
      </c>
      <c r="E5" s="2">
        <f t="shared" si="0"/>
        <v>1814</v>
      </c>
      <c r="F5" s="52">
        <f>+E5-'H24.7月'!E5</f>
        <v>26</v>
      </c>
    </row>
    <row r="6" spans="1:6" ht="17.25">
      <c r="A6" s="18" t="s">
        <v>5</v>
      </c>
      <c r="B6" s="32">
        <v>306</v>
      </c>
      <c r="C6" s="33">
        <v>383</v>
      </c>
      <c r="D6" s="34">
        <v>344</v>
      </c>
      <c r="E6" s="2">
        <f t="shared" si="0"/>
        <v>727</v>
      </c>
      <c r="F6" s="52">
        <f>+E6-'H24.7月'!E6</f>
        <v>19</v>
      </c>
    </row>
    <row r="7" spans="1:6" ht="17.25">
      <c r="A7" s="18" t="s">
        <v>6</v>
      </c>
      <c r="B7" s="32">
        <v>532</v>
      </c>
      <c r="C7" s="33">
        <v>639</v>
      </c>
      <c r="D7" s="34">
        <v>671</v>
      </c>
      <c r="E7" s="2">
        <f t="shared" si="0"/>
        <v>1310</v>
      </c>
      <c r="F7" s="52">
        <f>+E7-'H24.7月'!E7</f>
        <v>20</v>
      </c>
    </row>
    <row r="8" spans="1:6" ht="17.25">
      <c r="A8" s="18" t="s">
        <v>7</v>
      </c>
      <c r="B8" s="32">
        <v>292</v>
      </c>
      <c r="C8" s="33">
        <v>343</v>
      </c>
      <c r="D8" s="34">
        <v>309</v>
      </c>
      <c r="E8" s="2">
        <f t="shared" si="0"/>
        <v>652</v>
      </c>
      <c r="F8" s="52">
        <f>+E8-'H24.7月'!E8</f>
        <v>24</v>
      </c>
    </row>
    <row r="9" spans="1:6" ht="17.25">
      <c r="A9" s="18" t="s">
        <v>8</v>
      </c>
      <c r="B9" s="32">
        <v>144</v>
      </c>
      <c r="C9" s="33">
        <v>188</v>
      </c>
      <c r="D9" s="34">
        <v>167</v>
      </c>
      <c r="E9" s="2">
        <f t="shared" si="0"/>
        <v>355</v>
      </c>
      <c r="F9" s="52">
        <f>+E9-'H24.7月'!E9</f>
        <v>12</v>
      </c>
    </row>
    <row r="10" spans="1:6" ht="17.25">
      <c r="A10" s="18" t="s">
        <v>9</v>
      </c>
      <c r="B10" s="32">
        <v>86</v>
      </c>
      <c r="C10" s="33">
        <v>120</v>
      </c>
      <c r="D10" s="34">
        <v>120</v>
      </c>
      <c r="E10" s="2">
        <f t="shared" si="0"/>
        <v>240</v>
      </c>
      <c r="F10" s="52">
        <f>+E10-'H24.7月'!E10</f>
        <v>2</v>
      </c>
    </row>
    <row r="11" spans="1:6" ht="17.25">
      <c r="A11" s="18" t="s">
        <v>10</v>
      </c>
      <c r="B11" s="32">
        <v>46</v>
      </c>
      <c r="C11" s="33">
        <v>49</v>
      </c>
      <c r="D11" s="34">
        <v>47</v>
      </c>
      <c r="E11" s="2">
        <f t="shared" si="0"/>
        <v>96</v>
      </c>
      <c r="F11" s="52">
        <f>+E11-'H24.7月'!E11</f>
        <v>1</v>
      </c>
    </row>
    <row r="12" spans="1:6" ht="17.25">
      <c r="A12" s="18" t="s">
        <v>11</v>
      </c>
      <c r="B12" s="32">
        <v>420</v>
      </c>
      <c r="C12" s="33">
        <v>382</v>
      </c>
      <c r="D12" s="34">
        <v>323</v>
      </c>
      <c r="E12" s="2">
        <f t="shared" si="0"/>
        <v>705</v>
      </c>
      <c r="F12" s="52">
        <f>+E12-'H24.7月'!E12</f>
        <v>-2</v>
      </c>
    </row>
    <row r="13" spans="1:6" ht="17.25">
      <c r="A13" s="18" t="s">
        <v>12</v>
      </c>
      <c r="B13" s="32">
        <v>847</v>
      </c>
      <c r="C13" s="33">
        <v>959</v>
      </c>
      <c r="D13" s="34">
        <v>892</v>
      </c>
      <c r="E13" s="2">
        <f t="shared" si="0"/>
        <v>1851</v>
      </c>
      <c r="F13" s="52">
        <f>+E13-'H24.7月'!E13</f>
        <v>-1</v>
      </c>
    </row>
    <row r="14" spans="1:6" ht="17.25">
      <c r="A14" s="18" t="s">
        <v>13</v>
      </c>
      <c r="B14" s="32">
        <v>129</v>
      </c>
      <c r="C14" s="33">
        <v>151</v>
      </c>
      <c r="D14" s="34">
        <v>162</v>
      </c>
      <c r="E14" s="2">
        <f t="shared" si="0"/>
        <v>313</v>
      </c>
      <c r="F14" s="52">
        <f>+E14-'H24.7月'!E14</f>
        <v>1</v>
      </c>
    </row>
    <row r="15" spans="1:6" ht="17.25">
      <c r="A15" s="18" t="s">
        <v>14</v>
      </c>
      <c r="B15" s="32">
        <v>329</v>
      </c>
      <c r="C15" s="33">
        <v>360</v>
      </c>
      <c r="D15" s="34">
        <v>337</v>
      </c>
      <c r="E15" s="2">
        <f t="shared" si="0"/>
        <v>697</v>
      </c>
      <c r="F15" s="52">
        <f>+E15-'H24.7月'!E15</f>
        <v>14</v>
      </c>
    </row>
    <row r="16" spans="1:6" ht="17.25">
      <c r="A16" s="18" t="s">
        <v>15</v>
      </c>
      <c r="B16" s="32">
        <v>162</v>
      </c>
      <c r="C16" s="33">
        <v>183</v>
      </c>
      <c r="D16" s="34">
        <v>188</v>
      </c>
      <c r="E16" s="2">
        <f t="shared" si="0"/>
        <v>371</v>
      </c>
      <c r="F16" s="52">
        <f>+E16-'H24.7月'!E16</f>
        <v>4</v>
      </c>
    </row>
    <row r="17" spans="1:6" ht="17.25">
      <c r="A17" s="18" t="s">
        <v>16</v>
      </c>
      <c r="B17" s="32">
        <v>22</v>
      </c>
      <c r="C17" s="33">
        <v>42</v>
      </c>
      <c r="D17" s="34">
        <v>37</v>
      </c>
      <c r="E17" s="2">
        <f t="shared" si="0"/>
        <v>79</v>
      </c>
      <c r="F17" s="52">
        <f>+E17-'H24.7月'!E17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2</v>
      </c>
      <c r="E18" s="2">
        <f t="shared" si="0"/>
        <v>9</v>
      </c>
      <c r="F18" s="52">
        <f>+E18-'H24.7月'!E18</f>
        <v>1</v>
      </c>
    </row>
    <row r="19" spans="1:6" ht="18" thickBot="1">
      <c r="A19" s="38" t="s">
        <v>18</v>
      </c>
      <c r="B19" s="39">
        <v>3</v>
      </c>
      <c r="C19" s="40">
        <v>3</v>
      </c>
      <c r="D19" s="41">
        <v>4</v>
      </c>
      <c r="E19" s="42">
        <f t="shared" si="0"/>
        <v>7</v>
      </c>
      <c r="F19" s="52">
        <f>+E19-'H24.7月'!E19</f>
        <v>0</v>
      </c>
    </row>
    <row r="20" spans="1:6" ht="17.25">
      <c r="A20" s="17" t="s">
        <v>19</v>
      </c>
      <c r="B20" s="29">
        <v>422</v>
      </c>
      <c r="C20" s="30">
        <v>436</v>
      </c>
      <c r="D20" s="31">
        <v>416</v>
      </c>
      <c r="E20" s="10">
        <f t="shared" si="0"/>
        <v>852</v>
      </c>
      <c r="F20" s="52">
        <f>+E20-'H24.7月'!E20</f>
        <v>15</v>
      </c>
    </row>
    <row r="21" spans="1:6" ht="17.25">
      <c r="A21" s="18" t="s">
        <v>20</v>
      </c>
      <c r="B21" s="32">
        <v>429</v>
      </c>
      <c r="C21" s="33">
        <v>484</v>
      </c>
      <c r="D21" s="34">
        <v>451</v>
      </c>
      <c r="E21" s="2">
        <f t="shared" si="0"/>
        <v>935</v>
      </c>
      <c r="F21" s="52">
        <f>+E21-'H24.7月'!E21</f>
        <v>5</v>
      </c>
    </row>
    <row r="22" spans="1:6" ht="17.25">
      <c r="A22" s="18" t="s">
        <v>21</v>
      </c>
      <c r="B22" s="32">
        <v>580</v>
      </c>
      <c r="C22" s="33">
        <v>659</v>
      </c>
      <c r="D22" s="34">
        <v>644</v>
      </c>
      <c r="E22" s="2">
        <f t="shared" si="0"/>
        <v>1303</v>
      </c>
      <c r="F22" s="52">
        <f>+E22-'H24.7月'!E22</f>
        <v>14</v>
      </c>
    </row>
    <row r="23" spans="1:6" ht="17.25">
      <c r="A23" s="18" t="s">
        <v>22</v>
      </c>
      <c r="B23" s="32">
        <v>319</v>
      </c>
      <c r="C23" s="33">
        <v>375</v>
      </c>
      <c r="D23" s="34">
        <v>389</v>
      </c>
      <c r="E23" s="2">
        <f t="shared" si="0"/>
        <v>764</v>
      </c>
      <c r="F23" s="52">
        <f>+E23-'H24.7月'!E23</f>
        <v>2</v>
      </c>
    </row>
    <row r="24" spans="1:6" ht="17.25">
      <c r="A24" s="18" t="s">
        <v>23</v>
      </c>
      <c r="B24" s="32">
        <v>355</v>
      </c>
      <c r="C24" s="33">
        <v>436</v>
      </c>
      <c r="D24" s="34">
        <v>439</v>
      </c>
      <c r="E24" s="2">
        <f t="shared" si="0"/>
        <v>875</v>
      </c>
      <c r="F24" s="52">
        <f>+E24-'H24.7月'!E24</f>
        <v>13</v>
      </c>
    </row>
    <row r="25" spans="1:6" ht="17.25">
      <c r="A25" s="18" t="s">
        <v>24</v>
      </c>
      <c r="B25" s="32">
        <v>452</v>
      </c>
      <c r="C25" s="33">
        <v>536</v>
      </c>
      <c r="D25" s="34">
        <v>550</v>
      </c>
      <c r="E25" s="2">
        <f t="shared" si="0"/>
        <v>1086</v>
      </c>
      <c r="F25" s="52">
        <f>+E25-'H24.7月'!E25</f>
        <v>14</v>
      </c>
    </row>
    <row r="26" spans="1:6" ht="18" thickBot="1">
      <c r="A26" s="43" t="s">
        <v>25</v>
      </c>
      <c r="B26" s="44">
        <f>SUM(B20:B25)</f>
        <v>2557</v>
      </c>
      <c r="C26" s="45">
        <f>SUM(C20:C25)</f>
        <v>2926</v>
      </c>
      <c r="D26" s="46">
        <f>SUM(D20:D25)</f>
        <v>2889</v>
      </c>
      <c r="E26" s="47">
        <f>SUM(E20:E25)</f>
        <v>5815</v>
      </c>
      <c r="F26" s="52">
        <f>+E26-'H24.7月'!E26</f>
        <v>63</v>
      </c>
    </row>
    <row r="27" spans="1:6" ht="17.25">
      <c r="A27" s="17" t="s">
        <v>26</v>
      </c>
      <c r="B27" s="29">
        <v>413</v>
      </c>
      <c r="C27" s="30">
        <v>436</v>
      </c>
      <c r="D27" s="31">
        <v>430</v>
      </c>
      <c r="E27" s="10">
        <f>SUM(C27:D27)</f>
        <v>866</v>
      </c>
      <c r="F27" s="52">
        <f>+E27-'H24.7月'!E27</f>
        <v>5</v>
      </c>
    </row>
    <row r="28" spans="1:6" ht="17.25">
      <c r="A28" s="18" t="s">
        <v>27</v>
      </c>
      <c r="B28" s="32">
        <v>488</v>
      </c>
      <c r="C28" s="33">
        <v>571</v>
      </c>
      <c r="D28" s="34">
        <v>583</v>
      </c>
      <c r="E28" s="2">
        <f>SUM(C28:D28)</f>
        <v>1154</v>
      </c>
      <c r="F28" s="52">
        <f>+E28-'H24.7月'!E28</f>
        <v>7</v>
      </c>
    </row>
    <row r="29" spans="1:6" ht="17.25">
      <c r="A29" s="18" t="s">
        <v>28</v>
      </c>
      <c r="B29" s="32">
        <v>453</v>
      </c>
      <c r="C29" s="33">
        <v>480</v>
      </c>
      <c r="D29" s="34">
        <v>613</v>
      </c>
      <c r="E29" s="2">
        <f>SUM(C29:D29)</f>
        <v>1093</v>
      </c>
      <c r="F29" s="52">
        <f>+E29-'H24.7月'!E29</f>
        <v>56</v>
      </c>
    </row>
    <row r="30" spans="1:6" ht="17.25">
      <c r="A30" s="18" t="s">
        <v>29</v>
      </c>
      <c r="B30" s="32">
        <v>190</v>
      </c>
      <c r="C30" s="33">
        <v>207</v>
      </c>
      <c r="D30" s="34">
        <v>225</v>
      </c>
      <c r="E30" s="2">
        <f>SUM(C30:D30)</f>
        <v>432</v>
      </c>
      <c r="F30" s="52">
        <f>+E30-'H24.7月'!E30</f>
        <v>7</v>
      </c>
    </row>
    <row r="31" spans="1:6" ht="18" thickBot="1">
      <c r="A31" s="43" t="s">
        <v>30</v>
      </c>
      <c r="B31" s="44">
        <f>SUM(B27:B30)</f>
        <v>1544</v>
      </c>
      <c r="C31" s="45">
        <f>SUM(C27:C30)</f>
        <v>1694</v>
      </c>
      <c r="D31" s="46">
        <f>SUM(D27:D30)</f>
        <v>1851</v>
      </c>
      <c r="E31" s="47">
        <f>SUM(E27:E30)</f>
        <v>3545</v>
      </c>
      <c r="F31" s="52">
        <f>+E31-'H24.7月'!E31</f>
        <v>75</v>
      </c>
    </row>
    <row r="32" spans="1:6" ht="17.25">
      <c r="A32" s="17" t="s">
        <v>31</v>
      </c>
      <c r="B32" s="29">
        <v>194</v>
      </c>
      <c r="C32" s="30">
        <v>299</v>
      </c>
      <c r="D32" s="31">
        <v>291</v>
      </c>
      <c r="E32" s="10">
        <f>SUM(C32:D32)</f>
        <v>590</v>
      </c>
      <c r="F32" s="52">
        <f>+E32-'H24.7月'!E32</f>
        <v>2</v>
      </c>
    </row>
    <row r="33" spans="1:6" ht="17.25">
      <c r="A33" s="18" t="s">
        <v>32</v>
      </c>
      <c r="B33" s="32">
        <v>285</v>
      </c>
      <c r="C33" s="33">
        <v>451</v>
      </c>
      <c r="D33" s="34">
        <v>453</v>
      </c>
      <c r="E33" s="2">
        <f>SUM(C33:D33)</f>
        <v>904</v>
      </c>
      <c r="F33" s="52">
        <f>+E33-'H24.7月'!E33</f>
        <v>7</v>
      </c>
    </row>
    <row r="34" spans="1:6" ht="17.25">
      <c r="A34" s="18" t="s">
        <v>33</v>
      </c>
      <c r="B34" s="32">
        <v>278</v>
      </c>
      <c r="C34" s="33">
        <v>429</v>
      </c>
      <c r="D34" s="34">
        <v>424</v>
      </c>
      <c r="E34" s="2">
        <f>SUM(C34:D34)</f>
        <v>853</v>
      </c>
      <c r="F34" s="52">
        <f>+E34-'H24.7月'!E34</f>
        <v>6</v>
      </c>
    </row>
    <row r="35" spans="1:6" ht="18" thickBot="1">
      <c r="A35" s="43" t="s">
        <v>34</v>
      </c>
      <c r="B35" s="48">
        <f>SUM(B32:B34)</f>
        <v>757</v>
      </c>
      <c r="C35" s="48">
        <f>SUM(C32:C34)</f>
        <v>1179</v>
      </c>
      <c r="D35" s="48">
        <f>SUM(D32:D34)</f>
        <v>1168</v>
      </c>
      <c r="E35" s="47">
        <f>SUM(E32:E34)</f>
        <v>2347</v>
      </c>
      <c r="F35" s="52">
        <f>+E35-'H24.7月'!E35</f>
        <v>15</v>
      </c>
    </row>
    <row r="36" spans="1:6" ht="17.25">
      <c r="A36" s="17" t="s">
        <v>35</v>
      </c>
      <c r="B36" s="29">
        <v>147</v>
      </c>
      <c r="C36" s="30">
        <v>141</v>
      </c>
      <c r="D36" s="31">
        <v>158</v>
      </c>
      <c r="E36" s="10">
        <f>SUM(C36:D36)</f>
        <v>299</v>
      </c>
      <c r="F36" s="52">
        <f>+E36-'H24.7月'!E36</f>
        <v>-1</v>
      </c>
    </row>
    <row r="37" spans="1:6" ht="18" thickBot="1">
      <c r="A37" s="21" t="s">
        <v>37</v>
      </c>
      <c r="B37" s="25">
        <f>SUM(B36,B35,B31,B26,B4:B19)</f>
        <v>9228</v>
      </c>
      <c r="C37" s="25">
        <f>SUM(C36,C35,C31,C26,C4:C19)</f>
        <v>10777</v>
      </c>
      <c r="D37" s="25">
        <f>SUM(D36,D35,D31,D26,D4:D19)</f>
        <v>10644</v>
      </c>
      <c r="E37" s="25">
        <f>SUM(E36,E35,E31,E26,E4:E19)</f>
        <v>21421</v>
      </c>
      <c r="F37" s="52">
        <f>+E37-'H24.7月'!E39</f>
        <v>273</v>
      </c>
    </row>
    <row r="38" spans="1:5" ht="9" customHeight="1" thickBot="1">
      <c r="A38" s="3"/>
      <c r="B38" s="3"/>
      <c r="C38" s="3"/>
      <c r="D38" s="3"/>
      <c r="E38" s="3"/>
    </row>
    <row r="39" spans="1:5" ht="17.25">
      <c r="A39" s="13" t="s">
        <v>42</v>
      </c>
      <c r="B39" s="4">
        <f>+B37</f>
        <v>9228</v>
      </c>
      <c r="C39" s="5" t="s">
        <v>0</v>
      </c>
      <c r="D39" s="53">
        <f>+B39-'H24.7月'!B41</f>
        <v>102</v>
      </c>
      <c r="E39" s="3"/>
    </row>
    <row r="40" spans="1:5" ht="17.25">
      <c r="A40" s="14" t="s">
        <v>43</v>
      </c>
      <c r="B40" s="6">
        <f>+E37</f>
        <v>21421</v>
      </c>
      <c r="C40" s="7" t="s">
        <v>44</v>
      </c>
      <c r="D40" s="53">
        <f>+B40-'H24.7月'!B42</f>
        <v>273</v>
      </c>
      <c r="E40" s="3"/>
    </row>
    <row r="41" spans="1:5" ht="17.25">
      <c r="A41" s="14" t="s">
        <v>1</v>
      </c>
      <c r="B41" s="6">
        <f>+C37</f>
        <v>10777</v>
      </c>
      <c r="C41" s="7" t="s">
        <v>44</v>
      </c>
      <c r="D41" s="53">
        <f>+B41-'H24.7月'!B43</f>
        <v>125</v>
      </c>
      <c r="E41" s="3"/>
    </row>
    <row r="42" spans="1:5" ht="18" thickBot="1">
      <c r="A42" s="15" t="s">
        <v>2</v>
      </c>
      <c r="B42" s="8">
        <f>+D37</f>
        <v>10644</v>
      </c>
      <c r="C42" s="9" t="s">
        <v>44</v>
      </c>
      <c r="D42" s="53">
        <f>+B42-'H24.7月'!B44</f>
        <v>148</v>
      </c>
      <c r="E42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8">
      <selection activeCell="D39" sqref="D39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68" t="s">
        <v>46</v>
      </c>
      <c r="B1" s="68"/>
      <c r="C1" s="68"/>
      <c r="D1" s="67" t="s">
        <v>54</v>
      </c>
      <c r="E1" s="67"/>
      <c r="F1" s="49"/>
    </row>
    <row r="2" spans="1:6" ht="17.25">
      <c r="A2" s="71" t="s">
        <v>39</v>
      </c>
      <c r="B2" s="69" t="s">
        <v>40</v>
      </c>
      <c r="C2" s="73" t="s">
        <v>45</v>
      </c>
      <c r="D2" s="74"/>
      <c r="E2" s="75"/>
      <c r="F2" s="50" t="s">
        <v>48</v>
      </c>
    </row>
    <row r="3" spans="1:6" ht="18" thickBot="1">
      <c r="A3" s="72"/>
      <c r="B3" s="70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84</v>
      </c>
      <c r="C4" s="30">
        <v>104</v>
      </c>
      <c r="D4" s="31">
        <v>85</v>
      </c>
      <c r="E4" s="10">
        <f aca="true" t="shared" si="0" ref="E4:E25">SUM(C4:D4)</f>
        <v>189</v>
      </c>
      <c r="F4" s="52">
        <f>+E4-'H24.8月'!E4</f>
        <v>0</v>
      </c>
    </row>
    <row r="5" spans="1:6" ht="17.25">
      <c r="A5" s="18" t="s">
        <v>4</v>
      </c>
      <c r="B5" s="32">
        <v>814</v>
      </c>
      <c r="C5" s="33">
        <v>924</v>
      </c>
      <c r="D5" s="34">
        <v>884</v>
      </c>
      <c r="E5" s="2">
        <f t="shared" si="0"/>
        <v>1808</v>
      </c>
      <c r="F5" s="52">
        <f>+E5-'H24.8月'!E5</f>
        <v>-6</v>
      </c>
    </row>
    <row r="6" spans="1:6" ht="17.25">
      <c r="A6" s="18" t="s">
        <v>5</v>
      </c>
      <c r="B6" s="32">
        <v>306</v>
      </c>
      <c r="C6" s="33">
        <v>383</v>
      </c>
      <c r="D6" s="34">
        <v>346</v>
      </c>
      <c r="E6" s="2">
        <f t="shared" si="0"/>
        <v>729</v>
      </c>
      <c r="F6" s="52">
        <f>+E6-'H24.8月'!E6</f>
        <v>2</v>
      </c>
    </row>
    <row r="7" spans="1:6" ht="17.25">
      <c r="A7" s="18" t="s">
        <v>6</v>
      </c>
      <c r="B7" s="32">
        <v>532</v>
      </c>
      <c r="C7" s="33">
        <v>639</v>
      </c>
      <c r="D7" s="34">
        <v>670</v>
      </c>
      <c r="E7" s="2">
        <f t="shared" si="0"/>
        <v>1309</v>
      </c>
      <c r="F7" s="52">
        <f>+E7-'H24.8月'!E7</f>
        <v>-1</v>
      </c>
    </row>
    <row r="8" spans="1:6" ht="17.25">
      <c r="A8" s="18" t="s">
        <v>7</v>
      </c>
      <c r="B8" s="32">
        <v>293</v>
      </c>
      <c r="C8" s="33">
        <v>344</v>
      </c>
      <c r="D8" s="34">
        <v>307</v>
      </c>
      <c r="E8" s="2">
        <f t="shared" si="0"/>
        <v>651</v>
      </c>
      <c r="F8" s="52">
        <f>+E8-'H24.8月'!E8</f>
        <v>-1</v>
      </c>
    </row>
    <row r="9" spans="1:6" ht="17.25">
      <c r="A9" s="18" t="s">
        <v>8</v>
      </c>
      <c r="B9" s="32">
        <v>143</v>
      </c>
      <c r="C9" s="33">
        <v>189</v>
      </c>
      <c r="D9" s="34">
        <v>164</v>
      </c>
      <c r="E9" s="2">
        <f t="shared" si="0"/>
        <v>353</v>
      </c>
      <c r="F9" s="52">
        <f>+E9-'H24.8月'!E9</f>
        <v>-2</v>
      </c>
    </row>
    <row r="10" spans="1:6" ht="17.25">
      <c r="A10" s="18" t="s">
        <v>9</v>
      </c>
      <c r="B10" s="32">
        <v>87</v>
      </c>
      <c r="C10" s="33">
        <v>120</v>
      </c>
      <c r="D10" s="34">
        <v>121</v>
      </c>
      <c r="E10" s="2">
        <f t="shared" si="0"/>
        <v>241</v>
      </c>
      <c r="F10" s="52">
        <f>+E10-'H24.8月'!E10</f>
        <v>1</v>
      </c>
    </row>
    <row r="11" spans="1:6" ht="17.25">
      <c r="A11" s="18" t="s">
        <v>10</v>
      </c>
      <c r="B11" s="32">
        <v>46</v>
      </c>
      <c r="C11" s="33">
        <v>49</v>
      </c>
      <c r="D11" s="34">
        <v>46</v>
      </c>
      <c r="E11" s="2">
        <f t="shared" si="0"/>
        <v>95</v>
      </c>
      <c r="F11" s="52">
        <f>+E11-'H24.8月'!E11</f>
        <v>-1</v>
      </c>
    </row>
    <row r="12" spans="1:6" ht="17.25">
      <c r="A12" s="18" t="s">
        <v>11</v>
      </c>
      <c r="B12" s="32">
        <v>419</v>
      </c>
      <c r="C12" s="33">
        <v>381</v>
      </c>
      <c r="D12" s="34">
        <v>325</v>
      </c>
      <c r="E12" s="2">
        <f t="shared" si="0"/>
        <v>706</v>
      </c>
      <c r="F12" s="52">
        <f>+E12-'H24.8月'!E12</f>
        <v>1</v>
      </c>
    </row>
    <row r="13" spans="1:6" ht="17.25">
      <c r="A13" s="18" t="s">
        <v>12</v>
      </c>
      <c r="B13" s="32">
        <v>851</v>
      </c>
      <c r="C13" s="33">
        <v>963</v>
      </c>
      <c r="D13" s="34">
        <v>901</v>
      </c>
      <c r="E13" s="2">
        <f t="shared" si="0"/>
        <v>1864</v>
      </c>
      <c r="F13" s="52">
        <f>+E13-'H24.8月'!E13</f>
        <v>13</v>
      </c>
    </row>
    <row r="14" spans="1:6" ht="17.25">
      <c r="A14" s="18" t="s">
        <v>13</v>
      </c>
      <c r="B14" s="32">
        <v>128</v>
      </c>
      <c r="C14" s="33">
        <v>149</v>
      </c>
      <c r="D14" s="34">
        <v>160</v>
      </c>
      <c r="E14" s="2">
        <f t="shared" si="0"/>
        <v>309</v>
      </c>
      <c r="F14" s="52">
        <f>+E14-'H24.8月'!E14</f>
        <v>-4</v>
      </c>
    </row>
    <row r="15" spans="1:6" ht="17.25">
      <c r="A15" s="18" t="s">
        <v>14</v>
      </c>
      <c r="B15" s="32">
        <v>330</v>
      </c>
      <c r="C15" s="33">
        <v>359</v>
      </c>
      <c r="D15" s="34">
        <v>337</v>
      </c>
      <c r="E15" s="2">
        <f t="shared" si="0"/>
        <v>696</v>
      </c>
      <c r="F15" s="52">
        <f>+E15-'H24.8月'!E15</f>
        <v>-1</v>
      </c>
    </row>
    <row r="16" spans="1:6" ht="17.25">
      <c r="A16" s="18" t="s">
        <v>15</v>
      </c>
      <c r="B16" s="32">
        <v>163</v>
      </c>
      <c r="C16" s="33">
        <v>184</v>
      </c>
      <c r="D16" s="34">
        <v>188</v>
      </c>
      <c r="E16" s="2">
        <f t="shared" si="0"/>
        <v>372</v>
      </c>
      <c r="F16" s="52">
        <f>+E16-'H24.8月'!E16</f>
        <v>1</v>
      </c>
    </row>
    <row r="17" spans="1:6" ht="17.25">
      <c r="A17" s="18" t="s">
        <v>16</v>
      </c>
      <c r="B17" s="32">
        <v>22</v>
      </c>
      <c r="C17" s="33">
        <v>42</v>
      </c>
      <c r="D17" s="34">
        <v>36</v>
      </c>
      <c r="E17" s="2">
        <f t="shared" si="0"/>
        <v>78</v>
      </c>
      <c r="F17" s="52">
        <f>+E17-'H24.8月'!E17</f>
        <v>-1</v>
      </c>
    </row>
    <row r="18" spans="1:6" ht="17.25">
      <c r="A18" s="18" t="s">
        <v>17</v>
      </c>
      <c r="B18" s="32">
        <v>4</v>
      </c>
      <c r="C18" s="33">
        <v>7</v>
      </c>
      <c r="D18" s="34">
        <v>2</v>
      </c>
      <c r="E18" s="2">
        <f t="shared" si="0"/>
        <v>9</v>
      </c>
      <c r="F18" s="52">
        <f>+E18-'H24.8月'!E18</f>
        <v>0</v>
      </c>
    </row>
    <row r="19" spans="1:6" ht="18" thickBot="1">
      <c r="A19" s="38" t="s">
        <v>18</v>
      </c>
      <c r="B19" s="39">
        <v>3</v>
      </c>
      <c r="C19" s="40">
        <v>3</v>
      </c>
      <c r="D19" s="41">
        <v>4</v>
      </c>
      <c r="E19" s="42">
        <f t="shared" si="0"/>
        <v>7</v>
      </c>
      <c r="F19" s="52">
        <f>+E19-'H24.8月'!E19</f>
        <v>0</v>
      </c>
    </row>
    <row r="20" spans="1:6" ht="17.25">
      <c r="A20" s="17" t="s">
        <v>19</v>
      </c>
      <c r="B20" s="29">
        <v>424</v>
      </c>
      <c r="C20" s="30">
        <v>436</v>
      </c>
      <c r="D20" s="31">
        <v>416</v>
      </c>
      <c r="E20" s="10">
        <f t="shared" si="0"/>
        <v>852</v>
      </c>
      <c r="F20" s="52">
        <f>+E20-'H24.8月'!E20</f>
        <v>0</v>
      </c>
    </row>
    <row r="21" spans="1:6" ht="17.25">
      <c r="A21" s="18" t="s">
        <v>20</v>
      </c>
      <c r="B21" s="32">
        <v>427</v>
      </c>
      <c r="C21" s="33">
        <v>483</v>
      </c>
      <c r="D21" s="34">
        <v>450</v>
      </c>
      <c r="E21" s="2">
        <f t="shared" si="0"/>
        <v>933</v>
      </c>
      <c r="F21" s="52">
        <f>+E21-'H24.8月'!E21</f>
        <v>-2</v>
      </c>
    </row>
    <row r="22" spans="1:6" ht="17.25">
      <c r="A22" s="18" t="s">
        <v>21</v>
      </c>
      <c r="B22" s="32">
        <v>586</v>
      </c>
      <c r="C22" s="33">
        <v>661</v>
      </c>
      <c r="D22" s="34">
        <v>653</v>
      </c>
      <c r="E22" s="2">
        <f t="shared" si="0"/>
        <v>1314</v>
      </c>
      <c r="F22" s="52">
        <f>+E22-'H24.8月'!E22</f>
        <v>11</v>
      </c>
    </row>
    <row r="23" spans="1:6" ht="17.25">
      <c r="A23" s="18" t="s">
        <v>22</v>
      </c>
      <c r="B23" s="32">
        <v>318</v>
      </c>
      <c r="C23" s="33">
        <v>374</v>
      </c>
      <c r="D23" s="34">
        <v>387</v>
      </c>
      <c r="E23" s="2">
        <f t="shared" si="0"/>
        <v>761</v>
      </c>
      <c r="F23" s="52">
        <f>+E23-'H24.8月'!E23</f>
        <v>-3</v>
      </c>
    </row>
    <row r="24" spans="1:6" ht="17.25">
      <c r="A24" s="18" t="s">
        <v>23</v>
      </c>
      <c r="B24" s="32">
        <v>355</v>
      </c>
      <c r="C24" s="33">
        <v>432</v>
      </c>
      <c r="D24" s="34">
        <v>437</v>
      </c>
      <c r="E24" s="2">
        <f t="shared" si="0"/>
        <v>869</v>
      </c>
      <c r="F24" s="52">
        <f>+E24-'H24.8月'!E24</f>
        <v>-6</v>
      </c>
    </row>
    <row r="25" spans="1:6" ht="17.25">
      <c r="A25" s="18" t="s">
        <v>24</v>
      </c>
      <c r="B25" s="32">
        <v>453</v>
      </c>
      <c r="C25" s="33">
        <v>537</v>
      </c>
      <c r="D25" s="34">
        <v>546</v>
      </c>
      <c r="E25" s="2">
        <f t="shared" si="0"/>
        <v>1083</v>
      </c>
      <c r="F25" s="52">
        <f>+E25-'H24.8月'!E25</f>
        <v>-3</v>
      </c>
    </row>
    <row r="26" spans="1:6" ht="18" thickBot="1">
      <c r="A26" s="43" t="s">
        <v>25</v>
      </c>
      <c r="B26" s="44">
        <f>SUM(B20:B25)</f>
        <v>2563</v>
      </c>
      <c r="C26" s="45">
        <f>SUM(C20:C25)</f>
        <v>2923</v>
      </c>
      <c r="D26" s="46">
        <f>SUM(D20:D25)</f>
        <v>2889</v>
      </c>
      <c r="E26" s="47">
        <f>SUM(E20:E25)</f>
        <v>5812</v>
      </c>
      <c r="F26" s="52">
        <f>+E26-'H24.8月'!E26</f>
        <v>-3</v>
      </c>
    </row>
    <row r="27" spans="1:6" ht="17.25">
      <c r="A27" s="17" t="s">
        <v>26</v>
      </c>
      <c r="B27" s="29">
        <v>410</v>
      </c>
      <c r="C27" s="30">
        <v>434</v>
      </c>
      <c r="D27" s="31">
        <v>429</v>
      </c>
      <c r="E27" s="10">
        <f>SUM(C27:D27)</f>
        <v>863</v>
      </c>
      <c r="F27" s="52">
        <f>+E27-'H24.8月'!E27</f>
        <v>-3</v>
      </c>
    </row>
    <row r="28" spans="1:6" ht="17.25">
      <c r="A28" s="18" t="s">
        <v>27</v>
      </c>
      <c r="B28" s="32">
        <v>489</v>
      </c>
      <c r="C28" s="33">
        <v>569</v>
      </c>
      <c r="D28" s="34">
        <v>583</v>
      </c>
      <c r="E28" s="2">
        <f>SUM(C28:D28)</f>
        <v>1152</v>
      </c>
      <c r="F28" s="52">
        <f>+E28-'H24.8月'!E28</f>
        <v>-2</v>
      </c>
    </row>
    <row r="29" spans="1:6" ht="17.25">
      <c r="A29" s="18" t="s">
        <v>28</v>
      </c>
      <c r="B29" s="32">
        <v>454</v>
      </c>
      <c r="C29" s="33">
        <v>480</v>
      </c>
      <c r="D29" s="34">
        <v>615</v>
      </c>
      <c r="E29" s="2">
        <f>SUM(C29:D29)</f>
        <v>1095</v>
      </c>
      <c r="F29" s="52">
        <f>+E29-'H24.8月'!E29</f>
        <v>2</v>
      </c>
    </row>
    <row r="30" spans="1:6" ht="17.25">
      <c r="A30" s="18" t="s">
        <v>29</v>
      </c>
      <c r="B30" s="32">
        <v>189</v>
      </c>
      <c r="C30" s="33">
        <v>206</v>
      </c>
      <c r="D30" s="34">
        <v>225</v>
      </c>
      <c r="E30" s="2">
        <f>SUM(C30:D30)</f>
        <v>431</v>
      </c>
      <c r="F30" s="52">
        <f>+E30-'H24.8月'!E30</f>
        <v>-1</v>
      </c>
    </row>
    <row r="31" spans="1:6" ht="18" thickBot="1">
      <c r="A31" s="43" t="s">
        <v>30</v>
      </c>
      <c r="B31" s="44">
        <f>SUM(B27:B30)</f>
        <v>1542</v>
      </c>
      <c r="C31" s="45">
        <f>SUM(C27:C30)</f>
        <v>1689</v>
      </c>
      <c r="D31" s="46">
        <f>SUM(D27:D30)</f>
        <v>1852</v>
      </c>
      <c r="E31" s="47">
        <f>SUM(E27:E30)</f>
        <v>3541</v>
      </c>
      <c r="F31" s="52">
        <f>+E31-'H24.8月'!E31</f>
        <v>-4</v>
      </c>
    </row>
    <row r="32" spans="1:6" ht="17.25">
      <c r="A32" s="17" t="s">
        <v>31</v>
      </c>
      <c r="B32" s="29">
        <v>193</v>
      </c>
      <c r="C32" s="30">
        <v>299</v>
      </c>
      <c r="D32" s="31">
        <v>291</v>
      </c>
      <c r="E32" s="10">
        <f>SUM(C32:D32)</f>
        <v>590</v>
      </c>
      <c r="F32" s="52">
        <f>+E32-'H24.8月'!E32</f>
        <v>0</v>
      </c>
    </row>
    <row r="33" spans="1:6" ht="17.25">
      <c r="A33" s="18" t="s">
        <v>32</v>
      </c>
      <c r="B33" s="32">
        <v>285</v>
      </c>
      <c r="C33" s="33">
        <v>451</v>
      </c>
      <c r="D33" s="34">
        <v>453</v>
      </c>
      <c r="E33" s="2">
        <f>SUM(C33:D33)</f>
        <v>904</v>
      </c>
      <c r="F33" s="52">
        <f>+E33-'H24.8月'!E33</f>
        <v>0</v>
      </c>
    </row>
    <row r="34" spans="1:6" ht="17.25">
      <c r="A34" s="18" t="s">
        <v>33</v>
      </c>
      <c r="B34" s="32">
        <v>278</v>
      </c>
      <c r="C34" s="33">
        <v>429</v>
      </c>
      <c r="D34" s="34">
        <v>428</v>
      </c>
      <c r="E34" s="2">
        <f>SUM(C34:D34)</f>
        <v>857</v>
      </c>
      <c r="F34" s="52">
        <f>+E34-'H24.8月'!E34</f>
        <v>4</v>
      </c>
    </row>
    <row r="35" spans="1:6" ht="18" thickBot="1">
      <c r="A35" s="43" t="s">
        <v>34</v>
      </c>
      <c r="B35" s="48">
        <f>SUM(B32:B34)</f>
        <v>756</v>
      </c>
      <c r="C35" s="48">
        <f>SUM(C32:C34)</f>
        <v>1179</v>
      </c>
      <c r="D35" s="48">
        <f>SUM(D32:D34)</f>
        <v>1172</v>
      </c>
      <c r="E35" s="47">
        <f>SUM(E32:E34)</f>
        <v>2351</v>
      </c>
      <c r="F35" s="52">
        <f>+E35-'H24.8月'!E35</f>
        <v>4</v>
      </c>
    </row>
    <row r="36" spans="1:6" ht="17.25">
      <c r="A36" s="17" t="s">
        <v>35</v>
      </c>
      <c r="B36" s="29">
        <v>147</v>
      </c>
      <c r="C36" s="30">
        <v>141</v>
      </c>
      <c r="D36" s="31">
        <v>159</v>
      </c>
      <c r="E36" s="10">
        <f>SUM(C36:D36)</f>
        <v>300</v>
      </c>
      <c r="F36" s="52">
        <f>+E36-'H24.8月'!E36</f>
        <v>1</v>
      </c>
    </row>
    <row r="37" spans="1:6" ht="18" thickBot="1">
      <c r="A37" s="21" t="s">
        <v>37</v>
      </c>
      <c r="B37" s="25">
        <f>SUM(B36,B35,B31,B26,B4:B19)</f>
        <v>9233</v>
      </c>
      <c r="C37" s="25">
        <f>SUM(C36,C35,C31,C26,C4:C19)</f>
        <v>10772</v>
      </c>
      <c r="D37" s="25">
        <f>SUM(D36,D35,D31,D26,D4:D19)</f>
        <v>10648</v>
      </c>
      <c r="E37" s="25">
        <f>SUM(E36,E35,E31,E26,E4:E19)</f>
        <v>21420</v>
      </c>
      <c r="F37" s="52">
        <f>+E37-'H24.8月'!E37</f>
        <v>-1</v>
      </c>
    </row>
    <row r="38" spans="1:5" ht="9" customHeight="1" thickBot="1">
      <c r="A38" s="3"/>
      <c r="B38" s="3"/>
      <c r="C38" s="3"/>
      <c r="D38" s="3"/>
      <c r="E38" s="3"/>
    </row>
    <row r="39" spans="1:5" ht="17.25">
      <c r="A39" s="13" t="s">
        <v>42</v>
      </c>
      <c r="B39" s="4">
        <f>+B37</f>
        <v>9233</v>
      </c>
      <c r="C39" s="5" t="s">
        <v>0</v>
      </c>
      <c r="D39" s="53">
        <f>+B39-'H24.8月'!B39</f>
        <v>5</v>
      </c>
      <c r="E39" s="3"/>
    </row>
    <row r="40" spans="1:5" ht="17.25">
      <c r="A40" s="14" t="s">
        <v>43</v>
      </c>
      <c r="B40" s="6">
        <f>+E37</f>
        <v>21420</v>
      </c>
      <c r="C40" s="7" t="s">
        <v>44</v>
      </c>
      <c r="D40" s="53">
        <f>+B40-'H24.8月'!B40</f>
        <v>-1</v>
      </c>
      <c r="E40" s="3"/>
    </row>
    <row r="41" spans="1:5" ht="17.25">
      <c r="A41" s="14" t="s">
        <v>1</v>
      </c>
      <c r="B41" s="6">
        <f>+C37</f>
        <v>10772</v>
      </c>
      <c r="C41" s="7" t="s">
        <v>44</v>
      </c>
      <c r="D41" s="53">
        <f>+B41-'H24.8月'!B41</f>
        <v>-5</v>
      </c>
      <c r="E41" s="3"/>
    </row>
    <row r="42" spans="1:5" ht="18" thickBot="1">
      <c r="A42" s="15" t="s">
        <v>2</v>
      </c>
      <c r="B42" s="8">
        <f>+D37</f>
        <v>10648</v>
      </c>
      <c r="C42" s="9" t="s">
        <v>44</v>
      </c>
      <c r="D42" s="53">
        <f>+B42-'H24.8月'!B42</f>
        <v>4</v>
      </c>
      <c r="E42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68" t="s">
        <v>46</v>
      </c>
      <c r="B1" s="68"/>
      <c r="C1" s="68"/>
      <c r="D1" s="67" t="s">
        <v>55</v>
      </c>
      <c r="E1" s="67"/>
      <c r="F1" s="49"/>
    </row>
    <row r="2" spans="1:6" ht="17.25">
      <c r="A2" s="71" t="s">
        <v>39</v>
      </c>
      <c r="B2" s="69" t="s">
        <v>40</v>
      </c>
      <c r="C2" s="73" t="s">
        <v>45</v>
      </c>
      <c r="D2" s="74"/>
      <c r="E2" s="75"/>
      <c r="F2" s="60" t="s">
        <v>48</v>
      </c>
    </row>
    <row r="3" spans="1:6" ht="18" thickBot="1">
      <c r="A3" s="72"/>
      <c r="B3" s="70"/>
      <c r="C3" s="26" t="s">
        <v>1</v>
      </c>
      <c r="D3" s="27" t="s">
        <v>2</v>
      </c>
      <c r="E3" s="28" t="s">
        <v>41</v>
      </c>
      <c r="F3" s="61" t="s">
        <v>47</v>
      </c>
    </row>
    <row r="4" spans="1:6" ht="17.25">
      <c r="A4" s="17" t="s">
        <v>3</v>
      </c>
      <c r="B4" s="29">
        <v>84</v>
      </c>
      <c r="C4" s="30">
        <v>104</v>
      </c>
      <c r="D4" s="31">
        <v>85</v>
      </c>
      <c r="E4" s="10">
        <f aca="true" t="shared" si="0" ref="E4:E25">SUM(C4:D4)</f>
        <v>189</v>
      </c>
      <c r="F4" s="52">
        <f>+E4-'H24.9月'!E4</f>
        <v>0</v>
      </c>
    </row>
    <row r="5" spans="1:6" ht="17.25">
      <c r="A5" s="18" t="s">
        <v>4</v>
      </c>
      <c r="B5" s="32">
        <v>813</v>
      </c>
      <c r="C5" s="33">
        <v>922</v>
      </c>
      <c r="D5" s="34">
        <v>885</v>
      </c>
      <c r="E5" s="2">
        <f t="shared" si="0"/>
        <v>1807</v>
      </c>
      <c r="F5" s="52">
        <f>+E5-'H24.9月'!E5</f>
        <v>-1</v>
      </c>
    </row>
    <row r="6" spans="1:6" ht="17.25">
      <c r="A6" s="18" t="s">
        <v>5</v>
      </c>
      <c r="B6" s="32">
        <v>306</v>
      </c>
      <c r="C6" s="33">
        <v>382</v>
      </c>
      <c r="D6" s="34">
        <v>346</v>
      </c>
      <c r="E6" s="2">
        <f t="shared" si="0"/>
        <v>728</v>
      </c>
      <c r="F6" s="52">
        <f>+E6-'H24.9月'!E6</f>
        <v>-1</v>
      </c>
    </row>
    <row r="7" spans="1:6" ht="17.25">
      <c r="A7" s="18" t="s">
        <v>6</v>
      </c>
      <c r="B7" s="32">
        <v>529</v>
      </c>
      <c r="C7" s="33">
        <v>637</v>
      </c>
      <c r="D7" s="34">
        <v>667</v>
      </c>
      <c r="E7" s="2">
        <f>SUM(C7:D7)</f>
        <v>1304</v>
      </c>
      <c r="F7" s="52">
        <f>+E7-'H24.9月'!E7</f>
        <v>-5</v>
      </c>
    </row>
    <row r="8" spans="1:6" ht="17.25">
      <c r="A8" s="18" t="s">
        <v>7</v>
      </c>
      <c r="B8" s="32">
        <v>292</v>
      </c>
      <c r="C8" s="33">
        <v>344</v>
      </c>
      <c r="D8" s="34">
        <v>304</v>
      </c>
      <c r="E8" s="2">
        <f t="shared" si="0"/>
        <v>648</v>
      </c>
      <c r="F8" s="52">
        <f>+E8-'H24.9月'!E8</f>
        <v>-3</v>
      </c>
    </row>
    <row r="9" spans="1:6" ht="17.25">
      <c r="A9" s="18" t="s">
        <v>8</v>
      </c>
      <c r="B9" s="32">
        <v>143</v>
      </c>
      <c r="C9" s="33">
        <v>189</v>
      </c>
      <c r="D9" s="34">
        <v>164</v>
      </c>
      <c r="E9" s="2">
        <f t="shared" si="0"/>
        <v>353</v>
      </c>
      <c r="F9" s="52">
        <f>+E9-'H24.9月'!E9</f>
        <v>0</v>
      </c>
    </row>
    <row r="10" spans="1:6" ht="17.25">
      <c r="A10" s="18" t="s">
        <v>9</v>
      </c>
      <c r="B10" s="32">
        <v>87</v>
      </c>
      <c r="C10" s="33">
        <v>120</v>
      </c>
      <c r="D10" s="34">
        <v>120</v>
      </c>
      <c r="E10" s="2">
        <f t="shared" si="0"/>
        <v>240</v>
      </c>
      <c r="F10" s="52">
        <f>+E10-'H24.9月'!E10</f>
        <v>-1</v>
      </c>
    </row>
    <row r="11" spans="1:6" ht="17.25">
      <c r="A11" s="18" t="s">
        <v>10</v>
      </c>
      <c r="B11" s="32">
        <v>45</v>
      </c>
      <c r="C11" s="33">
        <v>48</v>
      </c>
      <c r="D11" s="34">
        <v>46</v>
      </c>
      <c r="E11" s="2">
        <f t="shared" si="0"/>
        <v>94</v>
      </c>
      <c r="F11" s="52">
        <f>+E11-'H24.9月'!E11</f>
        <v>-1</v>
      </c>
    </row>
    <row r="12" spans="1:6" ht="17.25">
      <c r="A12" s="18" t="s">
        <v>11</v>
      </c>
      <c r="B12" s="32">
        <v>421</v>
      </c>
      <c r="C12" s="33">
        <v>379</v>
      </c>
      <c r="D12" s="34">
        <v>326</v>
      </c>
      <c r="E12" s="2">
        <f t="shared" si="0"/>
        <v>705</v>
      </c>
      <c r="F12" s="52">
        <f>+E12-'H24.9月'!E12</f>
        <v>-1</v>
      </c>
    </row>
    <row r="13" spans="1:6" ht="17.25">
      <c r="A13" s="18" t="s">
        <v>12</v>
      </c>
      <c r="B13" s="32">
        <v>854</v>
      </c>
      <c r="C13" s="33">
        <v>966</v>
      </c>
      <c r="D13" s="34">
        <v>902</v>
      </c>
      <c r="E13" s="2">
        <f t="shared" si="0"/>
        <v>1868</v>
      </c>
      <c r="F13" s="52">
        <f>+E13-'H24.9月'!E13</f>
        <v>4</v>
      </c>
    </row>
    <row r="14" spans="1:6" ht="17.25">
      <c r="A14" s="18" t="s">
        <v>13</v>
      </c>
      <c r="B14" s="32">
        <v>128</v>
      </c>
      <c r="C14" s="33">
        <v>149</v>
      </c>
      <c r="D14" s="34">
        <v>160</v>
      </c>
      <c r="E14" s="2">
        <f t="shared" si="0"/>
        <v>309</v>
      </c>
      <c r="F14" s="52">
        <f>+E14-'H24.9月'!E14</f>
        <v>0</v>
      </c>
    </row>
    <row r="15" spans="1:6" ht="17.25">
      <c r="A15" s="18" t="s">
        <v>14</v>
      </c>
      <c r="B15" s="32">
        <v>325</v>
      </c>
      <c r="C15" s="33">
        <v>356</v>
      </c>
      <c r="D15" s="34">
        <v>329</v>
      </c>
      <c r="E15" s="2">
        <f t="shared" si="0"/>
        <v>685</v>
      </c>
      <c r="F15" s="52">
        <f>+E15-'H24.9月'!E15</f>
        <v>-11</v>
      </c>
    </row>
    <row r="16" spans="1:6" ht="17.25">
      <c r="A16" s="18" t="s">
        <v>15</v>
      </c>
      <c r="B16" s="32">
        <v>163</v>
      </c>
      <c r="C16" s="33">
        <v>184</v>
      </c>
      <c r="D16" s="34">
        <v>187</v>
      </c>
      <c r="E16" s="2">
        <f t="shared" si="0"/>
        <v>371</v>
      </c>
      <c r="F16" s="52">
        <f>+E16-'H24.9月'!E16</f>
        <v>-1</v>
      </c>
    </row>
    <row r="17" spans="1:6" ht="17.25">
      <c r="A17" s="18" t="s">
        <v>16</v>
      </c>
      <c r="B17" s="32">
        <v>22</v>
      </c>
      <c r="C17" s="33">
        <v>42</v>
      </c>
      <c r="D17" s="34">
        <v>36</v>
      </c>
      <c r="E17" s="2">
        <f t="shared" si="0"/>
        <v>78</v>
      </c>
      <c r="F17" s="52">
        <f>+E17-'H24.9月'!E17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2</v>
      </c>
      <c r="E18" s="2">
        <f t="shared" si="0"/>
        <v>9</v>
      </c>
      <c r="F18" s="52">
        <f>+E18-'H24.9月'!E18</f>
        <v>0</v>
      </c>
    </row>
    <row r="19" spans="1:6" ht="18" thickBot="1">
      <c r="A19" s="38" t="s">
        <v>18</v>
      </c>
      <c r="B19" s="39">
        <v>3</v>
      </c>
      <c r="C19" s="40">
        <v>3</v>
      </c>
      <c r="D19" s="41">
        <v>4</v>
      </c>
      <c r="E19" s="42">
        <f t="shared" si="0"/>
        <v>7</v>
      </c>
      <c r="F19" s="52">
        <f>+E19-'H24.9月'!E19</f>
        <v>0</v>
      </c>
    </row>
    <row r="20" spans="1:6" ht="17.25">
      <c r="A20" s="17" t="s">
        <v>19</v>
      </c>
      <c r="B20" s="29">
        <v>427</v>
      </c>
      <c r="C20" s="30">
        <v>439</v>
      </c>
      <c r="D20" s="31">
        <v>419</v>
      </c>
      <c r="E20" s="10">
        <f t="shared" si="0"/>
        <v>858</v>
      </c>
      <c r="F20" s="52">
        <f>+E20-'H24.9月'!E20</f>
        <v>6</v>
      </c>
    </row>
    <row r="21" spans="1:6" ht="17.25">
      <c r="A21" s="18" t="s">
        <v>20</v>
      </c>
      <c r="B21" s="32">
        <v>427</v>
      </c>
      <c r="C21" s="33">
        <v>483</v>
      </c>
      <c r="D21" s="34">
        <v>452</v>
      </c>
      <c r="E21" s="2">
        <f t="shared" si="0"/>
        <v>935</v>
      </c>
      <c r="F21" s="52">
        <f>+E21-'H24.9月'!E21</f>
        <v>2</v>
      </c>
    </row>
    <row r="22" spans="1:6" ht="17.25">
      <c r="A22" s="18" t="s">
        <v>21</v>
      </c>
      <c r="B22" s="32">
        <v>596</v>
      </c>
      <c r="C22" s="33">
        <v>662</v>
      </c>
      <c r="D22" s="34">
        <v>660</v>
      </c>
      <c r="E22" s="2">
        <f t="shared" si="0"/>
        <v>1322</v>
      </c>
      <c r="F22" s="52">
        <f>+E22-'H24.9月'!E22</f>
        <v>8</v>
      </c>
    </row>
    <row r="23" spans="1:6" ht="17.25">
      <c r="A23" s="18" t="s">
        <v>22</v>
      </c>
      <c r="B23" s="32">
        <v>318</v>
      </c>
      <c r="C23" s="33">
        <v>373</v>
      </c>
      <c r="D23" s="34">
        <v>387</v>
      </c>
      <c r="E23" s="2">
        <f t="shared" si="0"/>
        <v>760</v>
      </c>
      <c r="F23" s="52">
        <f>+E23-'H24.9月'!E23</f>
        <v>-1</v>
      </c>
    </row>
    <row r="24" spans="1:6" ht="17.25">
      <c r="A24" s="18" t="s">
        <v>23</v>
      </c>
      <c r="B24" s="32">
        <v>359</v>
      </c>
      <c r="C24" s="33">
        <v>434</v>
      </c>
      <c r="D24" s="34">
        <v>438</v>
      </c>
      <c r="E24" s="2">
        <f t="shared" si="0"/>
        <v>872</v>
      </c>
      <c r="F24" s="52">
        <f>+E24-'H24.9月'!E24</f>
        <v>3</v>
      </c>
    </row>
    <row r="25" spans="1:6" ht="17.25">
      <c r="A25" s="18" t="s">
        <v>24</v>
      </c>
      <c r="B25" s="32">
        <v>453</v>
      </c>
      <c r="C25" s="33">
        <v>537</v>
      </c>
      <c r="D25" s="34">
        <v>546</v>
      </c>
      <c r="E25" s="2">
        <f t="shared" si="0"/>
        <v>1083</v>
      </c>
      <c r="F25" s="52">
        <f>+E25-'H24.9月'!E25</f>
        <v>0</v>
      </c>
    </row>
    <row r="26" spans="1:6" ht="18" thickBot="1">
      <c r="A26" s="43" t="s">
        <v>25</v>
      </c>
      <c r="B26" s="44">
        <f>SUM(B20:B25)</f>
        <v>2580</v>
      </c>
      <c r="C26" s="45">
        <f>SUM(C20:C25)</f>
        <v>2928</v>
      </c>
      <c r="D26" s="46">
        <f>SUM(D20:D25)</f>
        <v>2902</v>
      </c>
      <c r="E26" s="47">
        <f>SUM(E20:E25)</f>
        <v>5830</v>
      </c>
      <c r="F26" s="52">
        <f>+E26-'H24.9月'!E26</f>
        <v>18</v>
      </c>
    </row>
    <row r="27" spans="1:6" ht="17.25">
      <c r="A27" s="17" t="s">
        <v>26</v>
      </c>
      <c r="B27" s="29">
        <v>410</v>
      </c>
      <c r="C27" s="30">
        <v>434</v>
      </c>
      <c r="D27" s="31">
        <v>428</v>
      </c>
      <c r="E27" s="10">
        <f>SUM(C27:D27)</f>
        <v>862</v>
      </c>
      <c r="F27" s="52">
        <f>+E27-'H24.9月'!E27</f>
        <v>-1</v>
      </c>
    </row>
    <row r="28" spans="1:6" ht="17.25">
      <c r="A28" s="18" t="s">
        <v>27</v>
      </c>
      <c r="B28" s="32">
        <v>490</v>
      </c>
      <c r="C28" s="33">
        <v>563</v>
      </c>
      <c r="D28" s="34">
        <v>581</v>
      </c>
      <c r="E28" s="2">
        <f>SUM(C28:D28)</f>
        <v>1144</v>
      </c>
      <c r="F28" s="52">
        <f>+E28-'H24.9月'!E28</f>
        <v>-8</v>
      </c>
    </row>
    <row r="29" spans="1:6" ht="17.25">
      <c r="A29" s="18" t="s">
        <v>28</v>
      </c>
      <c r="B29" s="32">
        <v>455</v>
      </c>
      <c r="C29" s="33">
        <v>480</v>
      </c>
      <c r="D29" s="34">
        <v>617</v>
      </c>
      <c r="E29" s="2">
        <f>SUM(C29:D29)</f>
        <v>1097</v>
      </c>
      <c r="F29" s="52">
        <f>+E29-'H24.9月'!E29</f>
        <v>2</v>
      </c>
    </row>
    <row r="30" spans="1:6" ht="17.25">
      <c r="A30" s="18" t="s">
        <v>29</v>
      </c>
      <c r="B30" s="32">
        <v>189</v>
      </c>
      <c r="C30" s="33">
        <v>206</v>
      </c>
      <c r="D30" s="34">
        <v>225</v>
      </c>
      <c r="E30" s="2">
        <f>SUM(C30:D30)</f>
        <v>431</v>
      </c>
      <c r="F30" s="52">
        <f>+E30-'H24.9月'!E30</f>
        <v>0</v>
      </c>
    </row>
    <row r="31" spans="1:6" ht="18" thickBot="1">
      <c r="A31" s="43" t="s">
        <v>30</v>
      </c>
      <c r="B31" s="44">
        <f>SUM(B27:B30)</f>
        <v>1544</v>
      </c>
      <c r="C31" s="45">
        <f>SUM(C27:C30)</f>
        <v>1683</v>
      </c>
      <c r="D31" s="46">
        <f>SUM(D27:D30)</f>
        <v>1851</v>
      </c>
      <c r="E31" s="47">
        <f>SUM(E27:E30)</f>
        <v>3534</v>
      </c>
      <c r="F31" s="52">
        <f>+E31-'H24.9月'!E31</f>
        <v>-7</v>
      </c>
    </row>
    <row r="32" spans="1:6" ht="17.25">
      <c r="A32" s="17" t="s">
        <v>31</v>
      </c>
      <c r="B32" s="29">
        <v>192</v>
      </c>
      <c r="C32" s="30">
        <v>298</v>
      </c>
      <c r="D32" s="31">
        <v>291</v>
      </c>
      <c r="E32" s="10">
        <f>SUM(C32:D32)</f>
        <v>589</v>
      </c>
      <c r="F32" s="52">
        <f>+E32-'H24.9月'!E32</f>
        <v>-1</v>
      </c>
    </row>
    <row r="33" spans="1:6" ht="17.25">
      <c r="A33" s="18" t="s">
        <v>32</v>
      </c>
      <c r="B33" s="32">
        <v>286</v>
      </c>
      <c r="C33" s="33">
        <v>451</v>
      </c>
      <c r="D33" s="34">
        <v>456</v>
      </c>
      <c r="E33" s="2">
        <f>SUM(C33:D33)</f>
        <v>907</v>
      </c>
      <c r="F33" s="52">
        <f>+E33-'H24.9月'!E33</f>
        <v>3</v>
      </c>
    </row>
    <row r="34" spans="1:6" ht="17.25">
      <c r="A34" s="18" t="s">
        <v>33</v>
      </c>
      <c r="B34" s="32">
        <v>279</v>
      </c>
      <c r="C34" s="33">
        <v>431</v>
      </c>
      <c r="D34" s="34">
        <v>430</v>
      </c>
      <c r="E34" s="2">
        <f>SUM(C34:D34)</f>
        <v>861</v>
      </c>
      <c r="F34" s="52">
        <f>+E34-'H24.9月'!E34</f>
        <v>4</v>
      </c>
    </row>
    <row r="35" spans="1:6" ht="18" thickBot="1">
      <c r="A35" s="43" t="s">
        <v>34</v>
      </c>
      <c r="B35" s="48">
        <f>SUM(B32:B34)</f>
        <v>757</v>
      </c>
      <c r="C35" s="48">
        <f>SUM(C32:C34)</f>
        <v>1180</v>
      </c>
      <c r="D35" s="48">
        <f>SUM(D32:D34)</f>
        <v>1177</v>
      </c>
      <c r="E35" s="47">
        <f>SUM(E32:E34)</f>
        <v>2357</v>
      </c>
      <c r="F35" s="52">
        <f>+E35-'H24.9月'!E35</f>
        <v>6</v>
      </c>
    </row>
    <row r="36" spans="1:6" ht="17.25">
      <c r="A36" s="17" t="s">
        <v>35</v>
      </c>
      <c r="B36" s="29">
        <v>147</v>
      </c>
      <c r="C36" s="30">
        <v>141</v>
      </c>
      <c r="D36" s="31">
        <v>159</v>
      </c>
      <c r="E36" s="10">
        <f>SUM(C36:D36)</f>
        <v>300</v>
      </c>
      <c r="F36" s="52">
        <f>+E36-'H24.9月'!E36</f>
        <v>0</v>
      </c>
    </row>
    <row r="37" spans="1:6" ht="18" thickBot="1">
      <c r="A37" s="21" t="s">
        <v>37</v>
      </c>
      <c r="B37" s="24">
        <f>SUM(B4:B19)+B26+B31+B35+B36</f>
        <v>9247</v>
      </c>
      <c r="C37" s="22">
        <f>SUM(C4:C19)+C26+C31+C35+C36</f>
        <v>10764</v>
      </c>
      <c r="D37" s="1">
        <f>SUM(D4:D19)+D26+D31+D35+D36</f>
        <v>10652</v>
      </c>
      <c r="E37" s="2">
        <f>SUM(E4:E19)+E26+E31+E35+E36</f>
        <v>21416</v>
      </c>
      <c r="F37" s="52">
        <f>E37-'H24.9月'!E37</f>
        <v>-4</v>
      </c>
    </row>
    <row r="38" spans="1:5" ht="9" customHeight="1" thickBot="1">
      <c r="A38" s="3"/>
      <c r="B38" s="3"/>
      <c r="C38" s="3"/>
      <c r="D38" s="3"/>
      <c r="E38" s="3"/>
    </row>
    <row r="39" spans="1:5" ht="17.25">
      <c r="A39" s="13" t="s">
        <v>42</v>
      </c>
      <c r="B39" s="4">
        <f>B37</f>
        <v>9247</v>
      </c>
      <c r="C39" s="5" t="s">
        <v>0</v>
      </c>
      <c r="D39" s="53">
        <f>+B39-'H24.9月'!B39</f>
        <v>14</v>
      </c>
      <c r="E39" s="3"/>
    </row>
    <row r="40" spans="1:5" ht="17.25">
      <c r="A40" s="14" t="s">
        <v>43</v>
      </c>
      <c r="B40" s="6">
        <f>E37</f>
        <v>21416</v>
      </c>
      <c r="C40" s="7" t="s">
        <v>44</v>
      </c>
      <c r="D40" s="53">
        <f>+B40-'H24.9月'!B40</f>
        <v>-4</v>
      </c>
      <c r="E40" s="3"/>
    </row>
    <row r="41" spans="1:5" ht="17.25">
      <c r="A41" s="14" t="s">
        <v>1</v>
      </c>
      <c r="B41" s="6">
        <f>C37</f>
        <v>10764</v>
      </c>
      <c r="C41" s="7" t="s">
        <v>44</v>
      </c>
      <c r="D41" s="53">
        <f>+B41-'H24.9月'!B41</f>
        <v>-8</v>
      </c>
      <c r="E41" s="3"/>
    </row>
    <row r="42" spans="1:5" ht="18" thickBot="1">
      <c r="A42" s="15" t="s">
        <v>2</v>
      </c>
      <c r="B42" s="8">
        <f>D37</f>
        <v>10652</v>
      </c>
      <c r="C42" s="9" t="s">
        <v>44</v>
      </c>
      <c r="D42" s="53">
        <f>+B42-'H24.9月'!B42</f>
        <v>4</v>
      </c>
      <c r="E42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F2" sqref="F2:F3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68" t="s">
        <v>46</v>
      </c>
      <c r="B1" s="68"/>
      <c r="C1" s="68"/>
      <c r="D1" s="67" t="s">
        <v>56</v>
      </c>
      <c r="E1" s="67"/>
      <c r="F1" s="49"/>
    </row>
    <row r="2" spans="1:6" ht="17.25">
      <c r="A2" s="71" t="s">
        <v>39</v>
      </c>
      <c r="B2" s="69" t="s">
        <v>40</v>
      </c>
      <c r="C2" s="73" t="s">
        <v>45</v>
      </c>
      <c r="D2" s="74"/>
      <c r="E2" s="75"/>
      <c r="F2" s="60" t="s">
        <v>48</v>
      </c>
    </row>
    <row r="3" spans="1:6" ht="18" thickBot="1">
      <c r="A3" s="72"/>
      <c r="B3" s="70"/>
      <c r="C3" s="26" t="s">
        <v>1</v>
      </c>
      <c r="D3" s="27" t="s">
        <v>2</v>
      </c>
      <c r="E3" s="28" t="s">
        <v>41</v>
      </c>
      <c r="F3" s="61" t="s">
        <v>47</v>
      </c>
    </row>
    <row r="4" spans="1:6" ht="17.25">
      <c r="A4" s="17" t="s">
        <v>3</v>
      </c>
      <c r="B4" s="29">
        <v>83</v>
      </c>
      <c r="C4" s="30">
        <v>103</v>
      </c>
      <c r="D4" s="31">
        <v>85</v>
      </c>
      <c r="E4" s="10">
        <f aca="true" t="shared" si="0" ref="E4:E25">SUM(C4:D4)</f>
        <v>188</v>
      </c>
      <c r="F4" s="52">
        <f>+E4-'H24.10月'!E4</f>
        <v>-1</v>
      </c>
    </row>
    <row r="5" spans="1:6" ht="17.25">
      <c r="A5" s="18" t="s">
        <v>4</v>
      </c>
      <c r="B5" s="32">
        <v>813</v>
      </c>
      <c r="C5" s="33">
        <v>928</v>
      </c>
      <c r="D5" s="34">
        <v>886</v>
      </c>
      <c r="E5" s="2">
        <f t="shared" si="0"/>
        <v>1814</v>
      </c>
      <c r="F5" s="52">
        <f>+E5-'H24.10月'!E5</f>
        <v>7</v>
      </c>
    </row>
    <row r="6" spans="1:6" ht="17.25">
      <c r="A6" s="18" t="s">
        <v>5</v>
      </c>
      <c r="B6" s="32">
        <v>306</v>
      </c>
      <c r="C6" s="33">
        <v>375</v>
      </c>
      <c r="D6" s="34">
        <v>343</v>
      </c>
      <c r="E6" s="2">
        <f t="shared" si="0"/>
        <v>718</v>
      </c>
      <c r="F6" s="52">
        <f>+E6-'H24.10月'!E6</f>
        <v>-10</v>
      </c>
    </row>
    <row r="7" spans="1:6" ht="17.25">
      <c r="A7" s="18" t="s">
        <v>6</v>
      </c>
      <c r="B7" s="32">
        <v>530</v>
      </c>
      <c r="C7" s="33">
        <v>630</v>
      </c>
      <c r="D7" s="34">
        <v>664</v>
      </c>
      <c r="E7" s="2">
        <f t="shared" si="0"/>
        <v>1294</v>
      </c>
      <c r="F7" s="52">
        <f>+E7-'H24.10月'!E7</f>
        <v>-10</v>
      </c>
    </row>
    <row r="8" spans="1:6" ht="17.25">
      <c r="A8" s="18" t="s">
        <v>7</v>
      </c>
      <c r="B8" s="32">
        <v>292</v>
      </c>
      <c r="C8" s="33">
        <v>340</v>
      </c>
      <c r="D8" s="34">
        <v>304</v>
      </c>
      <c r="E8" s="2">
        <f t="shared" si="0"/>
        <v>644</v>
      </c>
      <c r="F8" s="52">
        <f>+E8-'H24.10月'!E8</f>
        <v>-4</v>
      </c>
    </row>
    <row r="9" spans="1:6" ht="17.25">
      <c r="A9" s="18" t="s">
        <v>8</v>
      </c>
      <c r="B9" s="32">
        <v>145</v>
      </c>
      <c r="C9" s="33">
        <v>191</v>
      </c>
      <c r="D9" s="34">
        <v>165</v>
      </c>
      <c r="E9" s="2">
        <f t="shared" si="0"/>
        <v>356</v>
      </c>
      <c r="F9" s="52">
        <f>+E9-'H24.10月'!E9</f>
        <v>3</v>
      </c>
    </row>
    <row r="10" spans="1:6" ht="17.25">
      <c r="A10" s="18" t="s">
        <v>9</v>
      </c>
      <c r="B10" s="32">
        <v>87</v>
      </c>
      <c r="C10" s="33">
        <v>121</v>
      </c>
      <c r="D10" s="34">
        <v>122</v>
      </c>
      <c r="E10" s="2">
        <f t="shared" si="0"/>
        <v>243</v>
      </c>
      <c r="F10" s="52">
        <f>+E10-'H24.10月'!E10</f>
        <v>3</v>
      </c>
    </row>
    <row r="11" spans="1:6" ht="17.25">
      <c r="A11" s="18" t="s">
        <v>10</v>
      </c>
      <c r="B11" s="32">
        <v>45</v>
      </c>
      <c r="C11" s="33">
        <v>48</v>
      </c>
      <c r="D11" s="34">
        <v>46</v>
      </c>
      <c r="E11" s="2">
        <f t="shared" si="0"/>
        <v>94</v>
      </c>
      <c r="F11" s="52">
        <f>+E11-'H24.10月'!E11</f>
        <v>0</v>
      </c>
    </row>
    <row r="12" spans="1:6" ht="17.25">
      <c r="A12" s="18" t="s">
        <v>11</v>
      </c>
      <c r="B12" s="32">
        <v>420</v>
      </c>
      <c r="C12" s="33">
        <v>378</v>
      </c>
      <c r="D12" s="34">
        <v>325</v>
      </c>
      <c r="E12" s="2">
        <f t="shared" si="0"/>
        <v>703</v>
      </c>
      <c r="F12" s="52">
        <f>+E12-'H24.10月'!E12</f>
        <v>-2</v>
      </c>
    </row>
    <row r="13" spans="1:6" ht="17.25">
      <c r="A13" s="18" t="s">
        <v>12</v>
      </c>
      <c r="B13" s="32">
        <v>853</v>
      </c>
      <c r="C13" s="33">
        <v>969</v>
      </c>
      <c r="D13" s="34">
        <v>899</v>
      </c>
      <c r="E13" s="2">
        <f t="shared" si="0"/>
        <v>1868</v>
      </c>
      <c r="F13" s="52">
        <f>+E13-'H24.10月'!E13</f>
        <v>0</v>
      </c>
    </row>
    <row r="14" spans="1:6" ht="17.25">
      <c r="A14" s="18" t="s">
        <v>13</v>
      </c>
      <c r="B14" s="32">
        <v>127</v>
      </c>
      <c r="C14" s="33">
        <v>149</v>
      </c>
      <c r="D14" s="34">
        <v>160</v>
      </c>
      <c r="E14" s="2">
        <f t="shared" si="0"/>
        <v>309</v>
      </c>
      <c r="F14" s="52">
        <f>+E14-'H24.10月'!E14</f>
        <v>0</v>
      </c>
    </row>
    <row r="15" spans="1:6" ht="17.25">
      <c r="A15" s="18" t="s">
        <v>14</v>
      </c>
      <c r="B15" s="32">
        <v>322</v>
      </c>
      <c r="C15" s="33">
        <v>353</v>
      </c>
      <c r="D15" s="34">
        <v>325</v>
      </c>
      <c r="E15" s="2">
        <f t="shared" si="0"/>
        <v>678</v>
      </c>
      <c r="F15" s="52">
        <f>+E15-'H24.10月'!E15</f>
        <v>-7</v>
      </c>
    </row>
    <row r="16" spans="1:6" ht="17.25">
      <c r="A16" s="18" t="s">
        <v>15</v>
      </c>
      <c r="B16" s="32">
        <v>163</v>
      </c>
      <c r="C16" s="33">
        <v>184</v>
      </c>
      <c r="D16" s="34">
        <v>187</v>
      </c>
      <c r="E16" s="2">
        <f t="shared" si="0"/>
        <v>371</v>
      </c>
      <c r="F16" s="52">
        <f>+E16-'H24.10月'!E16</f>
        <v>0</v>
      </c>
    </row>
    <row r="17" spans="1:6" ht="17.25">
      <c r="A17" s="18" t="s">
        <v>16</v>
      </c>
      <c r="B17" s="32">
        <v>22</v>
      </c>
      <c r="C17" s="33">
        <v>42</v>
      </c>
      <c r="D17" s="34">
        <v>36</v>
      </c>
      <c r="E17" s="2">
        <f t="shared" si="0"/>
        <v>78</v>
      </c>
      <c r="F17" s="52">
        <f>+E17-'H24.10月'!E17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2</v>
      </c>
      <c r="E18" s="2">
        <f t="shared" si="0"/>
        <v>9</v>
      </c>
      <c r="F18" s="52">
        <f>+E18-'H24.10月'!E18</f>
        <v>0</v>
      </c>
    </row>
    <row r="19" spans="1:6" ht="18" thickBot="1">
      <c r="A19" s="38" t="s">
        <v>18</v>
      </c>
      <c r="B19" s="39">
        <v>3</v>
      </c>
      <c r="C19" s="40">
        <v>3</v>
      </c>
      <c r="D19" s="41">
        <v>4</v>
      </c>
      <c r="E19" s="42">
        <f t="shared" si="0"/>
        <v>7</v>
      </c>
      <c r="F19" s="52">
        <f>+E19-'H24.10月'!E19</f>
        <v>0</v>
      </c>
    </row>
    <row r="20" spans="1:6" ht="17.25">
      <c r="A20" s="17" t="s">
        <v>19</v>
      </c>
      <c r="B20" s="29">
        <v>429</v>
      </c>
      <c r="C20" s="30">
        <v>445</v>
      </c>
      <c r="D20" s="31">
        <v>422</v>
      </c>
      <c r="E20" s="10">
        <f t="shared" si="0"/>
        <v>867</v>
      </c>
      <c r="F20" s="52">
        <f>+E20-'H24.10月'!E20</f>
        <v>9</v>
      </c>
    </row>
    <row r="21" spans="1:6" ht="17.25">
      <c r="A21" s="18" t="s">
        <v>20</v>
      </c>
      <c r="B21" s="32">
        <v>429</v>
      </c>
      <c r="C21" s="33">
        <v>487</v>
      </c>
      <c r="D21" s="34">
        <v>452</v>
      </c>
      <c r="E21" s="2">
        <f t="shared" si="0"/>
        <v>939</v>
      </c>
      <c r="F21" s="52">
        <f>+E21-'H24.10月'!E21</f>
        <v>4</v>
      </c>
    </row>
    <row r="22" spans="1:6" ht="17.25">
      <c r="A22" s="18" t="s">
        <v>21</v>
      </c>
      <c r="B22" s="32">
        <v>609</v>
      </c>
      <c r="C22" s="33">
        <v>660</v>
      </c>
      <c r="D22" s="34">
        <v>675</v>
      </c>
      <c r="E22" s="2">
        <f t="shared" si="0"/>
        <v>1335</v>
      </c>
      <c r="F22" s="52">
        <f>+E22-'H24.10月'!E22</f>
        <v>13</v>
      </c>
    </row>
    <row r="23" spans="1:6" ht="17.25">
      <c r="A23" s="18" t="s">
        <v>22</v>
      </c>
      <c r="B23" s="32">
        <v>317</v>
      </c>
      <c r="C23" s="33">
        <v>374</v>
      </c>
      <c r="D23" s="34">
        <v>389</v>
      </c>
      <c r="E23" s="2">
        <f t="shared" si="0"/>
        <v>763</v>
      </c>
      <c r="F23" s="52">
        <f>+E23-'H24.10月'!E23</f>
        <v>3</v>
      </c>
    </row>
    <row r="24" spans="1:6" ht="17.25">
      <c r="A24" s="18" t="s">
        <v>23</v>
      </c>
      <c r="B24" s="32">
        <v>359</v>
      </c>
      <c r="C24" s="33">
        <v>434</v>
      </c>
      <c r="D24" s="34">
        <v>441</v>
      </c>
      <c r="E24" s="2">
        <f t="shared" si="0"/>
        <v>875</v>
      </c>
      <c r="F24" s="52">
        <f>+E24-'H24.10月'!E24</f>
        <v>3</v>
      </c>
    </row>
    <row r="25" spans="1:6" ht="17.25">
      <c r="A25" s="18" t="s">
        <v>24</v>
      </c>
      <c r="B25" s="32">
        <v>452</v>
      </c>
      <c r="C25" s="33">
        <v>535</v>
      </c>
      <c r="D25" s="34">
        <v>541</v>
      </c>
      <c r="E25" s="2">
        <f t="shared" si="0"/>
        <v>1076</v>
      </c>
      <c r="F25" s="52">
        <f>+E25-'H24.10月'!E25</f>
        <v>-7</v>
      </c>
    </row>
    <row r="26" spans="1:6" ht="18" thickBot="1">
      <c r="A26" s="43" t="s">
        <v>25</v>
      </c>
      <c r="B26" s="44">
        <f>SUM(B20:B25)</f>
        <v>2595</v>
      </c>
      <c r="C26" s="45">
        <f>SUM(C20:C25)</f>
        <v>2935</v>
      </c>
      <c r="D26" s="46">
        <f>SUM(D20:D25)</f>
        <v>2920</v>
      </c>
      <c r="E26" s="47">
        <f>SUM(E20:E25)</f>
        <v>5855</v>
      </c>
      <c r="F26" s="52">
        <f>+E26-'H24.10月'!E26</f>
        <v>25</v>
      </c>
    </row>
    <row r="27" spans="1:6" ht="17.25">
      <c r="A27" s="17" t="s">
        <v>26</v>
      </c>
      <c r="B27" s="29">
        <v>409</v>
      </c>
      <c r="C27" s="30">
        <v>434</v>
      </c>
      <c r="D27" s="31">
        <v>427</v>
      </c>
      <c r="E27" s="10">
        <f>SUM(C27:D27)</f>
        <v>861</v>
      </c>
      <c r="F27" s="52">
        <f>+E27-'H24.10月'!E27</f>
        <v>-1</v>
      </c>
    </row>
    <row r="28" spans="1:6" ht="17.25">
      <c r="A28" s="18" t="s">
        <v>27</v>
      </c>
      <c r="B28" s="32">
        <v>492</v>
      </c>
      <c r="C28" s="33">
        <v>566</v>
      </c>
      <c r="D28" s="34">
        <v>583</v>
      </c>
      <c r="E28" s="2">
        <f>SUM(C28:D28)</f>
        <v>1149</v>
      </c>
      <c r="F28" s="52">
        <f>+E28-'H24.10月'!E28</f>
        <v>5</v>
      </c>
    </row>
    <row r="29" spans="1:6" ht="17.25">
      <c r="A29" s="18" t="s">
        <v>28</v>
      </c>
      <c r="B29" s="32">
        <v>461</v>
      </c>
      <c r="C29" s="33">
        <v>485</v>
      </c>
      <c r="D29" s="34">
        <v>626</v>
      </c>
      <c r="E29" s="2">
        <f>SUM(C29:D29)</f>
        <v>1111</v>
      </c>
      <c r="F29" s="52">
        <f>+E29-'H24.10月'!E29</f>
        <v>14</v>
      </c>
    </row>
    <row r="30" spans="1:6" ht="17.25">
      <c r="A30" s="18" t="s">
        <v>29</v>
      </c>
      <c r="B30" s="32">
        <v>189</v>
      </c>
      <c r="C30" s="33">
        <v>206</v>
      </c>
      <c r="D30" s="34">
        <v>225</v>
      </c>
      <c r="E30" s="2">
        <f>SUM(C30:D30)</f>
        <v>431</v>
      </c>
      <c r="F30" s="52">
        <f>+E30-'H24.10月'!E30</f>
        <v>0</v>
      </c>
    </row>
    <row r="31" spans="1:6" ht="18" thickBot="1">
      <c r="A31" s="43" t="s">
        <v>30</v>
      </c>
      <c r="B31" s="44">
        <f>SUM(B27:B30)</f>
        <v>1551</v>
      </c>
      <c r="C31" s="45">
        <f>SUM(C27:C30)</f>
        <v>1691</v>
      </c>
      <c r="D31" s="46">
        <f>SUM(D27:D30)</f>
        <v>1861</v>
      </c>
      <c r="E31" s="47">
        <f>SUM(E27:E30)</f>
        <v>3552</v>
      </c>
      <c r="F31" s="52">
        <f>+E31-'H24.10月'!E31</f>
        <v>18</v>
      </c>
    </row>
    <row r="32" spans="1:6" ht="17.25">
      <c r="A32" s="17" t="s">
        <v>31</v>
      </c>
      <c r="B32" s="29">
        <v>192</v>
      </c>
      <c r="C32" s="30">
        <v>298</v>
      </c>
      <c r="D32" s="31">
        <v>291</v>
      </c>
      <c r="E32" s="10">
        <f>SUM(C32:D32)</f>
        <v>589</v>
      </c>
      <c r="F32" s="52">
        <f>+E32-'H24.10月'!E32</f>
        <v>0</v>
      </c>
    </row>
    <row r="33" spans="1:6" ht="17.25">
      <c r="A33" s="18" t="s">
        <v>32</v>
      </c>
      <c r="B33" s="32">
        <v>284</v>
      </c>
      <c r="C33" s="33">
        <v>447</v>
      </c>
      <c r="D33" s="34">
        <v>453</v>
      </c>
      <c r="E33" s="2">
        <f>SUM(C33:D33)</f>
        <v>900</v>
      </c>
      <c r="F33" s="52">
        <f>+E33-'H24.10月'!E33</f>
        <v>-7</v>
      </c>
    </row>
    <row r="34" spans="1:6" ht="17.25">
      <c r="A34" s="18" t="s">
        <v>33</v>
      </c>
      <c r="B34" s="32">
        <v>280</v>
      </c>
      <c r="C34" s="33">
        <v>432</v>
      </c>
      <c r="D34" s="34">
        <v>427</v>
      </c>
      <c r="E34" s="2">
        <f>SUM(C34:D34)</f>
        <v>859</v>
      </c>
      <c r="F34" s="52">
        <f>+E34-'H24.10月'!E34</f>
        <v>-2</v>
      </c>
    </row>
    <row r="35" spans="1:6" ht="18" thickBot="1">
      <c r="A35" s="43" t="s">
        <v>34</v>
      </c>
      <c r="B35" s="48">
        <f>SUM(B32:B34)</f>
        <v>756</v>
      </c>
      <c r="C35" s="48">
        <f>SUM(C32:C34)</f>
        <v>1177</v>
      </c>
      <c r="D35" s="48">
        <f>SUM(D32:D34)</f>
        <v>1171</v>
      </c>
      <c r="E35" s="47">
        <f>SUM(E32:E34)</f>
        <v>2348</v>
      </c>
      <c r="F35" s="52">
        <f>+E35-'H24.10月'!E35</f>
        <v>-9</v>
      </c>
    </row>
    <row r="36" spans="1:6" ht="17.25">
      <c r="A36" s="17" t="s">
        <v>35</v>
      </c>
      <c r="B36" s="29">
        <v>148</v>
      </c>
      <c r="C36" s="30">
        <v>141</v>
      </c>
      <c r="D36" s="31">
        <v>159</v>
      </c>
      <c r="E36" s="10">
        <f>SUM(C36:D36)</f>
        <v>300</v>
      </c>
      <c r="F36" s="52">
        <f>+E36-'H24.10月'!E36</f>
        <v>0</v>
      </c>
    </row>
    <row r="37" spans="1:6" ht="18" thickBot="1">
      <c r="A37" s="21" t="s">
        <v>37</v>
      </c>
      <c r="B37" s="56">
        <f>SUM(B4:B19)+B26+B31+B35+B36</f>
        <v>9265</v>
      </c>
      <c r="C37" s="57">
        <f>SUM(C4:C19)+C26+C31+C35+C36</f>
        <v>10765</v>
      </c>
      <c r="D37" s="58">
        <f>SUM(D4:D19)+D26+D31+D35+D36</f>
        <v>10664</v>
      </c>
      <c r="E37" s="59">
        <f>SUM(E4:E19)+E26+E31+E35+E36</f>
        <v>21429</v>
      </c>
      <c r="F37" s="52">
        <f>+E37-'H24.10月'!E37</f>
        <v>13</v>
      </c>
    </row>
    <row r="38" spans="1:5" ht="9" customHeight="1" thickBot="1">
      <c r="A38" s="3"/>
      <c r="B38" s="3"/>
      <c r="C38" s="3"/>
      <c r="D38" s="3"/>
      <c r="E38" s="3"/>
    </row>
    <row r="39" spans="1:5" ht="17.25">
      <c r="A39" s="13" t="s">
        <v>42</v>
      </c>
      <c r="B39" s="4">
        <f>B37</f>
        <v>9265</v>
      </c>
      <c r="C39" s="5" t="s">
        <v>0</v>
      </c>
      <c r="D39" s="53">
        <f>+B39-'H24.10月'!B39</f>
        <v>18</v>
      </c>
      <c r="E39" s="3"/>
    </row>
    <row r="40" spans="1:5" ht="17.25">
      <c r="A40" s="14" t="s">
        <v>43</v>
      </c>
      <c r="B40" s="6">
        <f>E37</f>
        <v>21429</v>
      </c>
      <c r="C40" s="7" t="s">
        <v>44</v>
      </c>
      <c r="D40" s="53">
        <f>+B40-'H24.10月'!B40</f>
        <v>13</v>
      </c>
      <c r="E40" s="3"/>
    </row>
    <row r="41" spans="1:5" ht="17.25">
      <c r="A41" s="14" t="s">
        <v>1</v>
      </c>
      <c r="B41" s="6">
        <f>C37</f>
        <v>10765</v>
      </c>
      <c r="C41" s="7" t="s">
        <v>44</v>
      </c>
      <c r="D41" s="53">
        <f>+B41-'H24.10月'!B41</f>
        <v>1</v>
      </c>
      <c r="E41" s="3"/>
    </row>
    <row r="42" spans="1:5" ht="18" thickBot="1">
      <c r="A42" s="15" t="s">
        <v>2</v>
      </c>
      <c r="B42" s="8">
        <f>D37</f>
        <v>10664</v>
      </c>
      <c r="C42" s="9" t="s">
        <v>44</v>
      </c>
      <c r="D42" s="53">
        <f>+B42-'H24.10月'!B42</f>
        <v>12</v>
      </c>
      <c r="E42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8">
      <selection activeCell="H7" sqref="H7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68" t="s">
        <v>46</v>
      </c>
      <c r="B1" s="68"/>
      <c r="C1" s="68"/>
      <c r="D1" s="67" t="s">
        <v>57</v>
      </c>
      <c r="E1" s="67"/>
      <c r="F1" s="49"/>
    </row>
    <row r="2" spans="1:6" ht="17.25">
      <c r="A2" s="71" t="s">
        <v>39</v>
      </c>
      <c r="B2" s="69" t="s">
        <v>40</v>
      </c>
      <c r="C2" s="73" t="s">
        <v>45</v>
      </c>
      <c r="D2" s="74"/>
      <c r="E2" s="75"/>
      <c r="F2" s="60" t="s">
        <v>48</v>
      </c>
    </row>
    <row r="3" spans="1:6" ht="18" thickBot="1">
      <c r="A3" s="72"/>
      <c r="B3" s="70"/>
      <c r="C3" s="26" t="s">
        <v>1</v>
      </c>
      <c r="D3" s="27" t="s">
        <v>2</v>
      </c>
      <c r="E3" s="28" t="s">
        <v>41</v>
      </c>
      <c r="F3" s="61" t="s">
        <v>47</v>
      </c>
    </row>
    <row r="4" spans="1:6" ht="17.25">
      <c r="A4" s="17" t="s">
        <v>3</v>
      </c>
      <c r="B4" s="29">
        <v>82</v>
      </c>
      <c r="C4" s="30">
        <v>102</v>
      </c>
      <c r="D4" s="31">
        <v>85</v>
      </c>
      <c r="E4" s="10">
        <f aca="true" t="shared" si="0" ref="E4:E25">SUM(C4:D4)</f>
        <v>187</v>
      </c>
      <c r="F4" s="52">
        <f>+E4-'H24.11月'!E4</f>
        <v>-1</v>
      </c>
    </row>
    <row r="5" spans="1:6" ht="17.25">
      <c r="A5" s="18" t="s">
        <v>4</v>
      </c>
      <c r="B5" s="32">
        <v>820</v>
      </c>
      <c r="C5" s="33">
        <v>935</v>
      </c>
      <c r="D5" s="34">
        <v>895</v>
      </c>
      <c r="E5" s="2">
        <f t="shared" si="0"/>
        <v>1830</v>
      </c>
      <c r="F5" s="52">
        <f>+E5-'H24.11月'!E5</f>
        <v>16</v>
      </c>
    </row>
    <row r="6" spans="1:6" ht="17.25">
      <c r="A6" s="18" t="s">
        <v>5</v>
      </c>
      <c r="B6" s="32">
        <v>308</v>
      </c>
      <c r="C6" s="33">
        <v>377</v>
      </c>
      <c r="D6" s="34">
        <v>343</v>
      </c>
      <c r="E6" s="2">
        <f t="shared" si="0"/>
        <v>720</v>
      </c>
      <c r="F6" s="52">
        <f>+E6-'H24.11月'!E6</f>
        <v>2</v>
      </c>
    </row>
    <row r="7" spans="1:6" ht="17.25">
      <c r="A7" s="18" t="s">
        <v>6</v>
      </c>
      <c r="B7" s="32">
        <v>529</v>
      </c>
      <c r="C7" s="33">
        <v>625</v>
      </c>
      <c r="D7" s="34">
        <v>664</v>
      </c>
      <c r="E7" s="2">
        <f t="shared" si="0"/>
        <v>1289</v>
      </c>
      <c r="F7" s="52">
        <f>+E7-'H24.11月'!E7</f>
        <v>-5</v>
      </c>
    </row>
    <row r="8" spans="1:6" ht="17.25">
      <c r="A8" s="18" t="s">
        <v>7</v>
      </c>
      <c r="B8" s="32">
        <v>292</v>
      </c>
      <c r="C8" s="33">
        <v>340</v>
      </c>
      <c r="D8" s="34">
        <v>305</v>
      </c>
      <c r="E8" s="2">
        <f t="shared" si="0"/>
        <v>645</v>
      </c>
      <c r="F8" s="52">
        <f>+E8-'H24.11月'!E8</f>
        <v>1</v>
      </c>
    </row>
    <row r="9" spans="1:6" ht="17.25">
      <c r="A9" s="18" t="s">
        <v>8</v>
      </c>
      <c r="B9" s="32">
        <v>146</v>
      </c>
      <c r="C9" s="33">
        <v>194</v>
      </c>
      <c r="D9" s="34">
        <v>167</v>
      </c>
      <c r="E9" s="2">
        <f t="shared" si="0"/>
        <v>361</v>
      </c>
      <c r="F9" s="52">
        <f>+E9-'H24.11月'!E9</f>
        <v>5</v>
      </c>
    </row>
    <row r="10" spans="1:6" ht="17.25">
      <c r="A10" s="18" t="s">
        <v>9</v>
      </c>
      <c r="B10" s="32">
        <v>87</v>
      </c>
      <c r="C10" s="33">
        <v>121</v>
      </c>
      <c r="D10" s="34">
        <v>121</v>
      </c>
      <c r="E10" s="2">
        <f t="shared" si="0"/>
        <v>242</v>
      </c>
      <c r="F10" s="52">
        <f>+E10-'H24.11月'!E10</f>
        <v>-1</v>
      </c>
    </row>
    <row r="11" spans="1:6" ht="17.25">
      <c r="A11" s="18" t="s">
        <v>10</v>
      </c>
      <c r="B11" s="32">
        <v>45</v>
      </c>
      <c r="C11" s="33">
        <v>48</v>
      </c>
      <c r="D11" s="34">
        <v>46</v>
      </c>
      <c r="E11" s="2">
        <f t="shared" si="0"/>
        <v>94</v>
      </c>
      <c r="F11" s="52">
        <f>+E11-'H24.11月'!E11</f>
        <v>0</v>
      </c>
    </row>
    <row r="12" spans="1:6" ht="17.25">
      <c r="A12" s="18" t="s">
        <v>11</v>
      </c>
      <c r="B12" s="32">
        <v>414</v>
      </c>
      <c r="C12" s="33">
        <v>373</v>
      </c>
      <c r="D12" s="34">
        <v>326</v>
      </c>
      <c r="E12" s="2">
        <f t="shared" si="0"/>
        <v>699</v>
      </c>
      <c r="F12" s="52">
        <f>+E12-'H24.11月'!E12</f>
        <v>-4</v>
      </c>
    </row>
    <row r="13" spans="1:6" ht="17.25">
      <c r="A13" s="18" t="s">
        <v>12</v>
      </c>
      <c r="B13" s="32">
        <v>856</v>
      </c>
      <c r="C13" s="33">
        <v>972</v>
      </c>
      <c r="D13" s="34">
        <v>905</v>
      </c>
      <c r="E13" s="2">
        <f t="shared" si="0"/>
        <v>1877</v>
      </c>
      <c r="F13" s="52">
        <f>+E13-'H24.11月'!E13</f>
        <v>9</v>
      </c>
    </row>
    <row r="14" spans="1:6" ht="17.25">
      <c r="A14" s="18" t="s">
        <v>13</v>
      </c>
      <c r="B14" s="32">
        <v>127</v>
      </c>
      <c r="C14" s="33">
        <v>149</v>
      </c>
      <c r="D14" s="34">
        <v>161</v>
      </c>
      <c r="E14" s="2">
        <f t="shared" si="0"/>
        <v>310</v>
      </c>
      <c r="F14" s="52">
        <f>+E14-'H24.11月'!E14</f>
        <v>1</v>
      </c>
    </row>
    <row r="15" spans="1:6" ht="17.25">
      <c r="A15" s="18" t="s">
        <v>14</v>
      </c>
      <c r="B15" s="32">
        <v>319</v>
      </c>
      <c r="C15" s="33">
        <v>352</v>
      </c>
      <c r="D15" s="34">
        <v>323</v>
      </c>
      <c r="E15" s="2">
        <f t="shared" si="0"/>
        <v>675</v>
      </c>
      <c r="F15" s="52">
        <f>+E15-'H24.11月'!E15</f>
        <v>-3</v>
      </c>
    </row>
    <row r="16" spans="1:6" ht="17.25">
      <c r="A16" s="18" t="s">
        <v>15</v>
      </c>
      <c r="B16" s="32">
        <v>163</v>
      </c>
      <c r="C16" s="33">
        <v>185</v>
      </c>
      <c r="D16" s="34">
        <v>189</v>
      </c>
      <c r="E16" s="2">
        <f t="shared" si="0"/>
        <v>374</v>
      </c>
      <c r="F16" s="52">
        <f>+E16-'H24.11月'!E16</f>
        <v>3</v>
      </c>
    </row>
    <row r="17" spans="1:6" ht="17.25">
      <c r="A17" s="18" t="s">
        <v>16</v>
      </c>
      <c r="B17" s="32">
        <v>22</v>
      </c>
      <c r="C17" s="33">
        <v>42</v>
      </c>
      <c r="D17" s="34">
        <v>36</v>
      </c>
      <c r="E17" s="2">
        <f t="shared" si="0"/>
        <v>78</v>
      </c>
      <c r="F17" s="52">
        <f>+E17-'H24.11月'!E17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2</v>
      </c>
      <c r="E18" s="2">
        <f t="shared" si="0"/>
        <v>9</v>
      </c>
      <c r="F18" s="52">
        <f>+E18-'H24.11月'!E18</f>
        <v>0</v>
      </c>
    </row>
    <row r="19" spans="1:6" ht="18" thickBot="1">
      <c r="A19" s="38" t="s">
        <v>18</v>
      </c>
      <c r="B19" s="39">
        <v>3</v>
      </c>
      <c r="C19" s="40">
        <v>3</v>
      </c>
      <c r="D19" s="41">
        <v>4</v>
      </c>
      <c r="E19" s="42">
        <f t="shared" si="0"/>
        <v>7</v>
      </c>
      <c r="F19" s="52">
        <f>+E19-'H24.11月'!E19</f>
        <v>0</v>
      </c>
    </row>
    <row r="20" spans="1:6" ht="17.25">
      <c r="A20" s="17" t="s">
        <v>19</v>
      </c>
      <c r="B20" s="29">
        <v>428</v>
      </c>
      <c r="C20" s="30">
        <v>443</v>
      </c>
      <c r="D20" s="31">
        <v>423</v>
      </c>
      <c r="E20" s="10">
        <f t="shared" si="0"/>
        <v>866</v>
      </c>
      <c r="F20" s="52">
        <f>+E20-'H24.11月'!E20</f>
        <v>-1</v>
      </c>
    </row>
    <row r="21" spans="1:6" ht="17.25">
      <c r="A21" s="18" t="s">
        <v>20</v>
      </c>
      <c r="B21" s="32">
        <v>429</v>
      </c>
      <c r="C21" s="33">
        <v>485</v>
      </c>
      <c r="D21" s="34">
        <v>452</v>
      </c>
      <c r="E21" s="2">
        <f t="shared" si="0"/>
        <v>937</v>
      </c>
      <c r="F21" s="52">
        <f>+E21-'H24.11月'!E21</f>
        <v>-2</v>
      </c>
    </row>
    <row r="22" spans="1:6" ht="17.25">
      <c r="A22" s="18" t="s">
        <v>21</v>
      </c>
      <c r="B22" s="32">
        <v>605</v>
      </c>
      <c r="C22" s="33">
        <v>656</v>
      </c>
      <c r="D22" s="34">
        <v>671</v>
      </c>
      <c r="E22" s="2">
        <f t="shared" si="0"/>
        <v>1327</v>
      </c>
      <c r="F22" s="52">
        <f>+E22-'H24.11月'!E22</f>
        <v>-8</v>
      </c>
    </row>
    <row r="23" spans="1:6" ht="17.25">
      <c r="A23" s="18" t="s">
        <v>22</v>
      </c>
      <c r="B23" s="32">
        <v>317</v>
      </c>
      <c r="C23" s="33">
        <v>373</v>
      </c>
      <c r="D23" s="34">
        <v>387</v>
      </c>
      <c r="E23" s="2">
        <f t="shared" si="0"/>
        <v>760</v>
      </c>
      <c r="F23" s="52">
        <f>+E23-'H24.11月'!E23</f>
        <v>-3</v>
      </c>
    </row>
    <row r="24" spans="1:6" ht="17.25">
      <c r="A24" s="18" t="s">
        <v>23</v>
      </c>
      <c r="B24" s="32">
        <v>358</v>
      </c>
      <c r="C24" s="33">
        <v>433</v>
      </c>
      <c r="D24" s="34">
        <v>440</v>
      </c>
      <c r="E24" s="2">
        <f t="shared" si="0"/>
        <v>873</v>
      </c>
      <c r="F24" s="52">
        <f>+E24-'H24.11月'!E24</f>
        <v>-2</v>
      </c>
    </row>
    <row r="25" spans="1:6" ht="17.25">
      <c r="A25" s="18" t="s">
        <v>24</v>
      </c>
      <c r="B25" s="32">
        <v>452</v>
      </c>
      <c r="C25" s="33">
        <v>535</v>
      </c>
      <c r="D25" s="34">
        <v>540</v>
      </c>
      <c r="E25" s="2">
        <f t="shared" si="0"/>
        <v>1075</v>
      </c>
      <c r="F25" s="52">
        <f>+E25-'H24.11月'!E25</f>
        <v>-1</v>
      </c>
    </row>
    <row r="26" spans="1:6" ht="18" thickBot="1">
      <c r="A26" s="43" t="s">
        <v>25</v>
      </c>
      <c r="B26" s="44">
        <f>SUM(B20:B25)</f>
        <v>2589</v>
      </c>
      <c r="C26" s="45">
        <f>SUM(C20:C25)</f>
        <v>2925</v>
      </c>
      <c r="D26" s="46">
        <f>SUM(D20:D25)</f>
        <v>2913</v>
      </c>
      <c r="E26" s="47">
        <f>SUM(E20:E25)</f>
        <v>5838</v>
      </c>
      <c r="F26" s="52">
        <f>+E26-'H24.11月'!E26</f>
        <v>-17</v>
      </c>
    </row>
    <row r="27" spans="1:6" ht="17.25">
      <c r="A27" s="17" t="s">
        <v>26</v>
      </c>
      <c r="B27" s="29">
        <v>409</v>
      </c>
      <c r="C27" s="30">
        <v>433</v>
      </c>
      <c r="D27" s="31">
        <v>426</v>
      </c>
      <c r="E27" s="10">
        <f>SUM(C27:D27)</f>
        <v>859</v>
      </c>
      <c r="F27" s="52">
        <f>+E27-'H24.11月'!E27</f>
        <v>-2</v>
      </c>
    </row>
    <row r="28" spans="1:6" ht="17.25">
      <c r="A28" s="18" t="s">
        <v>27</v>
      </c>
      <c r="B28" s="32">
        <v>491</v>
      </c>
      <c r="C28" s="33">
        <v>563</v>
      </c>
      <c r="D28" s="34">
        <v>581</v>
      </c>
      <c r="E28" s="2">
        <f>SUM(C28:D28)</f>
        <v>1144</v>
      </c>
      <c r="F28" s="52">
        <f>+E28-'H24.11月'!E28</f>
        <v>-5</v>
      </c>
    </row>
    <row r="29" spans="1:6" ht="17.25">
      <c r="A29" s="18" t="s">
        <v>28</v>
      </c>
      <c r="B29" s="32">
        <v>464</v>
      </c>
      <c r="C29" s="33">
        <v>482</v>
      </c>
      <c r="D29" s="34">
        <v>627</v>
      </c>
      <c r="E29" s="2">
        <f>SUM(C29:D29)</f>
        <v>1109</v>
      </c>
      <c r="F29" s="52">
        <f>+E29-'H24.11月'!E29</f>
        <v>-2</v>
      </c>
    </row>
    <row r="30" spans="1:6" ht="17.25">
      <c r="A30" s="18" t="s">
        <v>29</v>
      </c>
      <c r="B30" s="32">
        <v>188</v>
      </c>
      <c r="C30" s="33">
        <v>206</v>
      </c>
      <c r="D30" s="34">
        <v>225</v>
      </c>
      <c r="E30" s="2">
        <f>SUM(C30:D30)</f>
        <v>431</v>
      </c>
      <c r="F30" s="52">
        <f>+E30-'H24.11月'!E30</f>
        <v>0</v>
      </c>
    </row>
    <row r="31" spans="1:6" ht="18" thickBot="1">
      <c r="A31" s="43" t="s">
        <v>30</v>
      </c>
      <c r="B31" s="44">
        <f>SUM(B27:B30)</f>
        <v>1552</v>
      </c>
      <c r="C31" s="45">
        <f>SUM(C27:C30)</f>
        <v>1684</v>
      </c>
      <c r="D31" s="46">
        <f>SUM(D27:D30)</f>
        <v>1859</v>
      </c>
      <c r="E31" s="47">
        <f>SUM(E27:E30)</f>
        <v>3543</v>
      </c>
      <c r="F31" s="52">
        <f>+E31-'H24.11月'!E31</f>
        <v>-9</v>
      </c>
    </row>
    <row r="32" spans="1:6" ht="17.25">
      <c r="A32" s="17" t="s">
        <v>31</v>
      </c>
      <c r="B32" s="29">
        <v>193</v>
      </c>
      <c r="C32" s="30">
        <v>299</v>
      </c>
      <c r="D32" s="31">
        <v>293</v>
      </c>
      <c r="E32" s="10">
        <f>SUM(C32:D32)</f>
        <v>592</v>
      </c>
      <c r="F32" s="52">
        <f>+E32-'H24.11月'!E32</f>
        <v>3</v>
      </c>
    </row>
    <row r="33" spans="1:6" ht="17.25">
      <c r="A33" s="18" t="s">
        <v>32</v>
      </c>
      <c r="B33" s="32">
        <v>284</v>
      </c>
      <c r="C33" s="33">
        <v>448</v>
      </c>
      <c r="D33" s="34">
        <v>453</v>
      </c>
      <c r="E33" s="2">
        <f>SUM(C33:D33)</f>
        <v>901</v>
      </c>
      <c r="F33" s="52">
        <f>+E33-'H24.11月'!E33</f>
        <v>1</v>
      </c>
    </row>
    <row r="34" spans="1:6" ht="17.25">
      <c r="A34" s="18" t="s">
        <v>33</v>
      </c>
      <c r="B34" s="32">
        <v>279</v>
      </c>
      <c r="C34" s="33">
        <v>432</v>
      </c>
      <c r="D34" s="34">
        <v>426</v>
      </c>
      <c r="E34" s="2">
        <f>SUM(C34:D34)</f>
        <v>858</v>
      </c>
      <c r="F34" s="52">
        <f>+E34-'H24.11月'!E34</f>
        <v>-1</v>
      </c>
    </row>
    <row r="35" spans="1:6" ht="18" thickBot="1">
      <c r="A35" s="43" t="s">
        <v>34</v>
      </c>
      <c r="B35" s="48">
        <f>SUM(B32:B34)</f>
        <v>756</v>
      </c>
      <c r="C35" s="48">
        <f>SUM(C32:C34)</f>
        <v>1179</v>
      </c>
      <c r="D35" s="48">
        <f>SUM(D32:D34)</f>
        <v>1172</v>
      </c>
      <c r="E35" s="47">
        <f>SUM(E32:E34)</f>
        <v>2351</v>
      </c>
      <c r="F35" s="52">
        <f>+E35-'H24.11月'!E35</f>
        <v>3</v>
      </c>
    </row>
    <row r="36" spans="1:6" ht="17.25">
      <c r="A36" s="17" t="s">
        <v>35</v>
      </c>
      <c r="B36" s="29">
        <v>150</v>
      </c>
      <c r="C36" s="30">
        <v>145</v>
      </c>
      <c r="D36" s="31">
        <v>161</v>
      </c>
      <c r="E36" s="10">
        <f>SUM(C36:D36)</f>
        <v>306</v>
      </c>
      <c r="F36" s="52">
        <f>+E36-'H24.11月'!E36</f>
        <v>6</v>
      </c>
    </row>
    <row r="37" spans="1:6" ht="18" thickBot="1">
      <c r="A37" s="21" t="s">
        <v>37</v>
      </c>
      <c r="B37" s="56">
        <f>SUM(B4:B19)+B26+B31+B35+B36</f>
        <v>9264</v>
      </c>
      <c r="C37" s="57">
        <f>SUM(C4:C19)+C26+C31+C35+C36</f>
        <v>10758</v>
      </c>
      <c r="D37" s="58">
        <f>SUM(D4:D19)+D26+D31+D35+D36</f>
        <v>10677</v>
      </c>
      <c r="E37" s="59">
        <f>SUM(E4:E19)+E26+E31+E35+E36</f>
        <v>21435</v>
      </c>
      <c r="F37" s="52">
        <f>+E37-'H24.11月'!E37</f>
        <v>6</v>
      </c>
    </row>
    <row r="38" spans="1:5" ht="9" customHeight="1" thickBot="1">
      <c r="A38" s="3"/>
      <c r="B38" s="3"/>
      <c r="C38" s="3"/>
      <c r="D38" s="3"/>
      <c r="E38" s="3"/>
    </row>
    <row r="39" spans="1:5" ht="17.25">
      <c r="A39" s="13" t="s">
        <v>42</v>
      </c>
      <c r="B39" s="4">
        <f>B37</f>
        <v>9264</v>
      </c>
      <c r="C39" s="5" t="s">
        <v>0</v>
      </c>
      <c r="D39" s="53">
        <f>+B39-'H24.11月'!B39</f>
        <v>-1</v>
      </c>
      <c r="E39" s="3"/>
    </row>
    <row r="40" spans="1:5" ht="17.25">
      <c r="A40" s="14" t="s">
        <v>43</v>
      </c>
      <c r="B40" s="6">
        <f>E37</f>
        <v>21435</v>
      </c>
      <c r="C40" s="7" t="s">
        <v>44</v>
      </c>
      <c r="D40" s="53">
        <f>+B40-'H24.11月'!B40</f>
        <v>6</v>
      </c>
      <c r="E40" s="3"/>
    </row>
    <row r="41" spans="1:5" ht="17.25">
      <c r="A41" s="14" t="s">
        <v>1</v>
      </c>
      <c r="B41" s="6">
        <f>C37</f>
        <v>10758</v>
      </c>
      <c r="C41" s="7" t="s">
        <v>44</v>
      </c>
      <c r="D41" s="53">
        <f>+B41-'H24.11月'!B41</f>
        <v>-7</v>
      </c>
      <c r="E41" s="3"/>
    </row>
    <row r="42" spans="1:5" ht="18" thickBot="1">
      <c r="A42" s="15" t="s">
        <v>2</v>
      </c>
      <c r="B42" s="8">
        <f>D37</f>
        <v>10677</v>
      </c>
      <c r="C42" s="9" t="s">
        <v>44</v>
      </c>
      <c r="D42" s="53">
        <f>+B42-'H24.11月'!B42</f>
        <v>13</v>
      </c>
      <c r="E42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u_pctyo241229</cp:lastModifiedBy>
  <cp:lastPrinted>2013-03-01T09:31:42Z</cp:lastPrinted>
  <dcterms:created xsi:type="dcterms:W3CDTF">2002-03-29T02:16:40Z</dcterms:created>
  <dcterms:modified xsi:type="dcterms:W3CDTF">2013-03-07T05:36:53Z</dcterms:modified>
  <cp:category/>
  <cp:version/>
  <cp:contentType/>
  <cp:contentStatus/>
</cp:coreProperties>
</file>